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wojtenek\Nextcloud\MONITOR UO\ZARZĄDZENIA REKTORA\Zarządzenia 2022\ZR-120-2022 kalkulacja podyplomowe\"/>
    </mc:Choice>
  </mc:AlternateContent>
  <bookViews>
    <workbookView xWindow="0" yWindow="0" windowWidth="28770" windowHeight="12360"/>
  </bookViews>
  <sheets>
    <sheet name="Budżet_PiR" sheetId="1" r:id="rId1"/>
    <sheet name="WniosekKwotaZysku" sheetId="7" r:id="rId2"/>
    <sheet name=" Godziny dydaktyczne" sheetId="4" r:id="rId3"/>
    <sheet name="StawkiGodzinowe" sheetId="6" r:id="rId4"/>
  </sheets>
  <definedNames>
    <definedName name="_xlnm.Print_Area" localSheetId="2">' Godziny dydaktyczne'!$A$1:$S$37</definedName>
    <definedName name="_xlnm.Print_Area" localSheetId="0">Budżet_PiR!$A$1:$J$70</definedName>
    <definedName name="_xlnm.Print_Area" localSheetId="3">StawkiGodzinowe!$A$1:$D$13</definedName>
    <definedName name="_xlnm.Print_Area" localSheetId="1">WniosekKwotaZysku!$A$1:$F$35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7" l="1"/>
  <c r="D6" i="7"/>
  <c r="C6" i="7"/>
  <c r="C5" i="7"/>
  <c r="C4" i="7"/>
  <c r="G33" i="1"/>
  <c r="H33" i="1"/>
  <c r="I33" i="1"/>
  <c r="J33" i="1"/>
  <c r="D55" i="1"/>
  <c r="F55" i="1"/>
  <c r="F26" i="1"/>
  <c r="G26" i="1"/>
  <c r="H26" i="1"/>
  <c r="I26" i="1"/>
  <c r="J26" i="1"/>
  <c r="G25" i="1"/>
  <c r="H25" i="1"/>
  <c r="I25" i="1"/>
  <c r="J25" i="1"/>
  <c r="J24" i="1"/>
  <c r="I24" i="1"/>
  <c r="H24" i="1"/>
  <c r="G24" i="1"/>
  <c r="F25" i="1"/>
  <c r="A2" i="6"/>
  <c r="B29" i="1" l="1"/>
  <c r="F17" i="1"/>
  <c r="A3" i="6" l="1"/>
  <c r="D19" i="4" l="1"/>
  <c r="D18" i="4"/>
  <c r="D17" i="4"/>
  <c r="D16" i="4"/>
  <c r="C19" i="4"/>
  <c r="C18" i="4"/>
  <c r="C17" i="4"/>
  <c r="C16" i="4"/>
  <c r="D9" i="4"/>
  <c r="C9" i="4"/>
  <c r="D8" i="4"/>
  <c r="C8" i="4"/>
  <c r="D7" i="4"/>
  <c r="C7" i="4"/>
  <c r="D6" i="4"/>
  <c r="C6" i="4"/>
  <c r="J6" i="4" s="1"/>
  <c r="D29" i="4" l="1"/>
  <c r="C29" i="4"/>
  <c r="D28" i="4"/>
  <c r="C28" i="4"/>
  <c r="D27" i="4"/>
  <c r="C27" i="4"/>
  <c r="D26" i="4"/>
  <c r="C26" i="4"/>
  <c r="F38" i="1" l="1"/>
  <c r="F39" i="1"/>
  <c r="F40" i="1"/>
  <c r="F37" i="1"/>
  <c r="H10" i="4"/>
  <c r="E28" i="4"/>
  <c r="F24" i="1"/>
  <c r="F27" i="1"/>
  <c r="F28" i="1"/>
  <c r="F34" i="1"/>
  <c r="F35" i="1"/>
  <c r="F36" i="1"/>
  <c r="E26" i="4"/>
  <c r="F26" i="4"/>
  <c r="M26" i="4"/>
  <c r="E27" i="4"/>
  <c r="F27" i="4"/>
  <c r="E16" i="4"/>
  <c r="F16" i="4"/>
  <c r="E17" i="4"/>
  <c r="F17" i="4"/>
  <c r="E6" i="4"/>
  <c r="F6" i="4"/>
  <c r="E7" i="4"/>
  <c r="F7" i="4"/>
  <c r="E8" i="4"/>
  <c r="F8" i="4"/>
  <c r="H27" i="1"/>
  <c r="H28" i="1"/>
  <c r="I27" i="1"/>
  <c r="I28" i="1"/>
  <c r="J27" i="1"/>
  <c r="J28" i="1"/>
  <c r="G27" i="1"/>
  <c r="G28" i="1"/>
  <c r="I10" i="4"/>
  <c r="O30" i="4"/>
  <c r="N30" i="4"/>
  <c r="R30" i="4"/>
  <c r="Q30" i="4"/>
  <c r="L30" i="4"/>
  <c r="K30" i="4"/>
  <c r="I30" i="4"/>
  <c r="H30" i="4"/>
  <c r="F28" i="4"/>
  <c r="E29" i="4"/>
  <c r="F29" i="4"/>
  <c r="R20" i="4"/>
  <c r="O20" i="4"/>
  <c r="L20" i="4"/>
  <c r="I20" i="4"/>
  <c r="F18" i="4"/>
  <c r="F19" i="4"/>
  <c r="E18" i="4"/>
  <c r="E19" i="4"/>
  <c r="R10" i="4"/>
  <c r="O10" i="4"/>
  <c r="L10" i="4"/>
  <c r="E9" i="4"/>
  <c r="F9" i="4"/>
  <c r="Q20" i="4"/>
  <c r="N20" i="4"/>
  <c r="K20" i="4"/>
  <c r="H20" i="4"/>
  <c r="Q10" i="4"/>
  <c r="N10" i="4"/>
  <c r="K10" i="4"/>
  <c r="F23" i="1" l="1"/>
  <c r="G23" i="1"/>
  <c r="F33" i="1"/>
  <c r="H23" i="1"/>
  <c r="S28" i="4"/>
  <c r="P19" i="4"/>
  <c r="M18" i="4"/>
  <c r="P8" i="4"/>
  <c r="S29" i="4"/>
  <c r="J19" i="4"/>
  <c r="M27" i="4"/>
  <c r="M8" i="4"/>
  <c r="M29" i="4"/>
  <c r="S8" i="4"/>
  <c r="J8" i="4"/>
  <c r="P18" i="4"/>
  <c r="S9" i="4"/>
  <c r="M28" i="4"/>
  <c r="G19" i="4"/>
  <c r="F30" i="4"/>
  <c r="P29" i="4"/>
  <c r="M17" i="4"/>
  <c r="J18" i="4"/>
  <c r="S19" i="4"/>
  <c r="G8" i="4"/>
  <c r="S18" i="4"/>
  <c r="G16" i="4"/>
  <c r="F20" i="4"/>
  <c r="M6" i="4"/>
  <c r="E20" i="4"/>
  <c r="J9" i="4"/>
  <c r="E10" i="4"/>
  <c r="G9" i="4"/>
  <c r="P9" i="4"/>
  <c r="E30" i="4"/>
  <c r="M9" i="4"/>
  <c r="G18" i="4"/>
  <c r="S17" i="4"/>
  <c r="G7" i="4"/>
  <c r="G17" i="4"/>
  <c r="F10" i="4"/>
  <c r="G28" i="4"/>
  <c r="P26" i="4"/>
  <c r="S16" i="4"/>
  <c r="J17" i="4"/>
  <c r="J7" i="4"/>
  <c r="G29" i="4"/>
  <c r="J29" i="4"/>
  <c r="S27" i="4"/>
  <c r="P17" i="4"/>
  <c r="G6" i="4"/>
  <c r="G27" i="4"/>
  <c r="J28" i="4"/>
  <c r="G26" i="4"/>
  <c r="J27" i="4"/>
  <c r="S26" i="4"/>
  <c r="P28" i="4"/>
  <c r="P16" i="4"/>
  <c r="M16" i="4"/>
  <c r="J16" i="4"/>
  <c r="P7" i="4"/>
  <c r="M19" i="4"/>
  <c r="S6" i="4"/>
  <c r="P27" i="4"/>
  <c r="M7" i="4"/>
  <c r="J26" i="4"/>
  <c r="S7" i="4"/>
  <c r="P6" i="4"/>
  <c r="C15" i="1" l="1"/>
  <c r="M10" i="4"/>
  <c r="H14" i="1" s="1"/>
  <c r="C14" i="1"/>
  <c r="M30" i="4"/>
  <c r="H16" i="1" s="1"/>
  <c r="J30" i="4"/>
  <c r="G16" i="1" s="1"/>
  <c r="S30" i="4"/>
  <c r="J16" i="1" s="1"/>
  <c r="J10" i="4"/>
  <c r="G14" i="1" s="1"/>
  <c r="G20" i="4"/>
  <c r="C16" i="1"/>
  <c r="S20" i="4"/>
  <c r="J15" i="1" s="1"/>
  <c r="G10" i="4"/>
  <c r="D14" i="1" s="1"/>
  <c r="F14" i="1" s="1"/>
  <c r="J20" i="4"/>
  <c r="G15" i="1" s="1"/>
  <c r="P30" i="4"/>
  <c r="I16" i="1" s="1"/>
  <c r="G30" i="4"/>
  <c r="D16" i="1" s="1"/>
  <c r="F16" i="1" s="1"/>
  <c r="S10" i="4"/>
  <c r="J14" i="1" s="1"/>
  <c r="P10" i="4"/>
  <c r="I14" i="1" s="1"/>
  <c r="M20" i="4"/>
  <c r="H15" i="1" s="1"/>
  <c r="P20" i="4"/>
  <c r="I15" i="1" s="1"/>
  <c r="G13" i="1" l="1"/>
  <c r="G44" i="1" s="1"/>
  <c r="D15" i="1"/>
  <c r="F15" i="1" s="1"/>
  <c r="F13" i="1" s="1"/>
  <c r="D44" i="1" s="1"/>
  <c r="F44" i="1" s="1"/>
  <c r="F48" i="1" s="1"/>
  <c r="C13" i="1"/>
  <c r="H13" i="1"/>
  <c r="J13" i="1"/>
  <c r="I13" i="1"/>
  <c r="F52" i="1" l="1"/>
  <c r="F57" i="1"/>
  <c r="F59" i="1" l="1"/>
  <c r="F58" i="1" s="1"/>
  <c r="H44" i="1" l="1"/>
  <c r="H48" i="1" s="1"/>
  <c r="J23" i="1"/>
  <c r="J44" i="1" s="1"/>
  <c r="I23" i="1"/>
  <c r="I44" i="1" s="1"/>
  <c r="H52" i="1" l="1"/>
  <c r="I48" i="1"/>
  <c r="G48" i="1"/>
  <c r="J48" i="1"/>
  <c r="J52" i="1" l="1"/>
  <c r="I52" i="1"/>
  <c r="G52" i="1"/>
</calcChain>
</file>

<file path=xl/sharedStrings.xml><?xml version="1.0" encoding="utf-8"?>
<sst xmlns="http://schemas.openxmlformats.org/spreadsheetml/2006/main" count="289" uniqueCount="126">
  <si>
    <t>* - niewłaściwe skreślić</t>
  </si>
  <si>
    <t>Nazwa studiów podyplomowych:</t>
  </si>
  <si>
    <t>KOSZTY</t>
  </si>
  <si>
    <t>Lp.</t>
  </si>
  <si>
    <t>Wyszczególnienie</t>
  </si>
  <si>
    <t>RAZEM</t>
  </si>
  <si>
    <t>Koszty</t>
  </si>
  <si>
    <t>Liczba
godzin</t>
  </si>
  <si>
    <t>Wartość
brutto</t>
  </si>
  <si>
    <r>
      <t>Pochodne</t>
    </r>
    <r>
      <rPr>
        <vertAlign val="superscript"/>
        <sz val="10"/>
        <rFont val="Arial"/>
        <family val="2"/>
        <charset val="238"/>
      </rPr>
      <t>1)</t>
    </r>
  </si>
  <si>
    <t>RAZEM
koszty</t>
  </si>
  <si>
    <t>I Semestr</t>
  </si>
  <si>
    <t>II Semestr</t>
  </si>
  <si>
    <t>III Semestr</t>
  </si>
  <si>
    <t>IV Semestr</t>
  </si>
  <si>
    <t>Wynagrodzenia za zajęcia dydaktyczne</t>
  </si>
  <si>
    <t>x</t>
  </si>
  <si>
    <t>a</t>
  </si>
  <si>
    <t>b</t>
  </si>
  <si>
    <t>c</t>
  </si>
  <si>
    <t>d</t>
  </si>
  <si>
    <t>Skalkulowane koszty godzin pensum</t>
  </si>
  <si>
    <t>Liczba miesięcy
RAZEM</t>
  </si>
  <si>
    <t>Stawka*
miesięczna</t>
  </si>
  <si>
    <t>liczba miesięcy obsługi w semestrze:</t>
  </si>
  <si>
    <t>Wynagrodzenie za obsługę studiów</t>
  </si>
  <si>
    <t>Uwagi: koszty,
zastosowana stawka wynagrodzenia</t>
  </si>
  <si>
    <t>Koszty rzeczowe, pozostałe wynagrodzenia</t>
  </si>
  <si>
    <t>Materiały i pomoce dydaktyczne na potrzeby studiów</t>
  </si>
  <si>
    <t>Pozostałe koszty bezpośrednie (usługi, delegacje, inne)</t>
  </si>
  <si>
    <t>Wynagrodzenie za prowadzenie prac dyplomowych*</t>
  </si>
  <si>
    <t>d*</t>
  </si>
  <si>
    <t>Wynagrodzenie za recenzje</t>
  </si>
  <si>
    <t>e*</t>
  </si>
  <si>
    <t>Wynagrodzenie za prowadzenia praktyk ped. - ciągłych</t>
  </si>
  <si>
    <t>f*</t>
  </si>
  <si>
    <t>Wynagrodzenie za prowadzenia praktyk ped. - śródrocznych</t>
  </si>
  <si>
    <t>g*</t>
  </si>
  <si>
    <t>Wynagrodzenie za organizację i nadzór nad praktyk. pedag.</t>
  </si>
  <si>
    <t>Wskaźnik</t>
  </si>
  <si>
    <t>Podstawa</t>
  </si>
  <si>
    <t>Koszty bazy materialej (1+2+3)*20%</t>
  </si>
  <si>
    <t>Koszty
OGOŁEM</t>
  </si>
  <si>
    <t>Koszty ogółem (1+2+3+4)</t>
  </si>
  <si>
    <t>Treść</t>
  </si>
  <si>
    <t>Liczba słuchaczy</t>
  </si>
  <si>
    <t>PRZYCHODY</t>
  </si>
  <si>
    <t>1. Szczegółowe zestawienie liczby planowanych/zrealizowanych godzin stanowi załącznik do kosztorysu/rozliczenia</t>
  </si>
  <si>
    <t>2. Stawki wynagrodzeń, dla poszczgólnych grup wykonawców zadań, przyjętych do przygotowania kosztorysu/rozliczenia stanowi załącznik do kosztorysu/rozliczenia</t>
  </si>
  <si>
    <t>Koszty wynagrodzeń za realizację procesu dydaktycznego studiów podyplomowych</t>
  </si>
  <si>
    <t>Nauczyciele akademiccy - Uniwersytetu Opolskiego</t>
  </si>
  <si>
    <t>Wynagrodzenia pracowników UO* - 
nauczyciele akademiccy</t>
  </si>
  <si>
    <t>Stawka</t>
  </si>
  <si>
    <t>Liczba godzin</t>
  </si>
  <si>
    <t>Koszt</t>
  </si>
  <si>
    <t>Wykłady</t>
  </si>
  <si>
    <t>Ćwiczenia</t>
  </si>
  <si>
    <t>* - wynagrodzenia pracowników UO rozlicza się w formule wynagrodzeń osobowych;</t>
  </si>
  <si>
    <t>Zleceniobiorcy - ubezpieczeni poza UO</t>
  </si>
  <si>
    <t>Wynagrodzenia zleceniobiorców, wykonawców*</t>
  </si>
  <si>
    <t>* - Wynagrodzenie wypłacane na podstawie zawartych umów cywilnoprawnych z wykonawcami niebędącymi pracownikami UO</t>
  </si>
  <si>
    <t>Zleceniobiorcy - ubezpieczeni w UO</t>
  </si>
  <si>
    <t>Wynagrodzenia zleceniobiorców, wykonawców*
Osoby zatrudnione w UO</t>
  </si>
  <si>
    <t>* - Wynagrodzenie wypłacane na podstawie zawartych umów cywilnoprawnych z osobami zatrudnionymi w ramach stosunku pracy w UO - dotyczy tylko pracowników niebędących nauczycielami akademickimi UO</t>
  </si>
  <si>
    <t>Stawki za godziny dydaktyczne realizowane w ramach studiów podyplomowych</t>
  </si>
  <si>
    <t>Tryb realizacji zajęć</t>
  </si>
  <si>
    <t>wykłady</t>
  </si>
  <si>
    <t>ćwiczenie, laboratoria, 
konwersatoria</t>
  </si>
  <si>
    <t>Profesor/ eksperci</t>
  </si>
  <si>
    <t>Profesor uczelni/ eksperci</t>
  </si>
  <si>
    <t>Adiunkt, posiadający stopień naukowy doktora, starszy wykładowca/
eksperci, specjaliści</t>
  </si>
  <si>
    <t>Asystent, wykładowca, lektor, instruktor/specjaliści</t>
  </si>
  <si>
    <t>Wydział/Jednostka prowadząca studia:</t>
  </si>
  <si>
    <t xml:space="preserve">Rozliczenie*  </t>
  </si>
  <si>
    <t>Kosztorys*</t>
  </si>
  <si>
    <t>OSTATECZNE*</t>
  </si>
  <si>
    <t>CZĄSTKOWE*</t>
  </si>
  <si>
    <t>KOREKTA* NR …..</t>
  </si>
  <si>
    <t>PIERWOTNY*</t>
  </si>
  <si>
    <t>- pola szare do wypełnienia</t>
  </si>
  <si>
    <t>Profesor</t>
  </si>
  <si>
    <t>Profesor uczelni</t>
  </si>
  <si>
    <t>Adiunkt, posiadający stopień naukowy doktora, starszy wykładowca</t>
  </si>
  <si>
    <t>Asystent, wykładowca, lektor, instruktor</t>
  </si>
  <si>
    <t>Stawka /zł/
za 1 godz. dyd.
godzin zleconych
Zleceniobiorcy</t>
  </si>
  <si>
    <t>Wykonawcy
NNA/Zleceniobiorcy</t>
  </si>
  <si>
    <t>Zleceniobiorcy i wykonawcy - spoza UO, ubezpieczeni</t>
  </si>
  <si>
    <t>Nauczyciele akademiccy UO - g. ponadwymiarowe</t>
  </si>
  <si>
    <t>Zleceniob. i wykonawcy - pracownicy UO Umowa cywilnopr.</t>
  </si>
  <si>
    <r>
      <t>1)</t>
    </r>
    <r>
      <rPr>
        <sz val="10"/>
        <rFont val="Arial"/>
        <family val="2"/>
        <charset val="238"/>
      </rPr>
      <t xml:space="preserve"> - pochodne od wynagrodzeń osobowych nauczycieli akademickich UO i pracowników UO niebędących nauczycielami akademickimi, wartości dla kosztorysów</t>
    </r>
  </si>
  <si>
    <t>Wynagrodzenie kierownika studiów - nauczyciel akad.</t>
  </si>
  <si>
    <t>Wynagrodzenie za obsługę administracyjną - pracownik NNA</t>
  </si>
  <si>
    <t>Wynagrodzenie za obsługę techniczną - pracownik NNA</t>
  </si>
  <si>
    <t>e</t>
  </si>
  <si>
    <t>Wynagrodzenie za obsługę administracyjną - pracownik NA</t>
  </si>
  <si>
    <t>Wynagrodzenie za obsługę techniczną - pracownik NA</t>
  </si>
  <si>
    <t>* - dotyczy tylko rozliczenia, nie wypełniać dla KOSZTORYSÓW</t>
  </si>
  <si>
    <t>Numer projektu:</t>
  </si>
  <si>
    <t>xx</t>
  </si>
  <si>
    <t>xxx</t>
  </si>
  <si>
    <t>Kalkulacja kosztów prowadzenia studiów podyplomowych, przychodów i opłat
(budżet studiów podyplomowych)
PLAN* / KOREKTA PLANU NR …..* / ROZLICZENIE *</t>
  </si>
  <si>
    <t>Wniosek o postawienie do dyspozycji
kwoty odpowiadającej wartości zysku z rozliczenia studiów podyplomowych</t>
  </si>
  <si>
    <t>3. Zatwierdzam, Prorektora ds. finansów</t>
  </si>
  <si>
    <t>Koszty nieperiodyczne (ZFŚS,"13", urlopy) - dot. tylko rozliczenia</t>
  </si>
  <si>
    <t>6. Rektor, Prorektor ds. kształcenia - Zatwierdzenie</t>
  </si>
  <si>
    <t>5. Dyrektor, Biuro Rachunowości - weryfikacja za zgodność z księgami rachunkowymi - dla rozliczeń</t>
  </si>
  <si>
    <t>4. Dyrektor, BNIOP - weryfikacja formalno-rachunkowa</t>
  </si>
  <si>
    <t>3. Dyrektor, BDiSS - weryfikacja formalna</t>
  </si>
  <si>
    <t>1. Kierownik studiów podyplomowych - sporządzający</t>
  </si>
  <si>
    <t>2. Dziekan Wydziału - akceptacja</t>
  </si>
  <si>
    <t>Stawka /zł/
za 1 godz. dyd.
pracownicy dydaktyczni UO
NNA*</t>
  </si>
  <si>
    <t>* - stawka zgodna z regulaminem wynagradzania UO</t>
  </si>
  <si>
    <t>* - w przypadku wynagrodzeń wypłacanych nauczycielom akademickimi będących pracownikami UO kwotę butto należy zwiększyć o pochodne, tj. pomnożyć przez 1,5294499</t>
  </si>
  <si>
    <t>RAZEM
koszty bazy</t>
  </si>
  <si>
    <t>RAZEM
średnia</t>
  </si>
  <si>
    <t>Średni jednostkowy koszt kształcenia (Koszty 5. / liczba słuchaczy)</t>
  </si>
  <si>
    <t>Odpłatność
jednostkowa
RAZEM</t>
  </si>
  <si>
    <t>Przychody RAZEM</t>
  </si>
  <si>
    <t>Skalkulowana odpłatność/Przychody</t>
  </si>
  <si>
    <t xml:space="preserve">Wynik brutto (6-5) </t>
  </si>
  <si>
    <t xml:space="preserve">Wynik netto (7/kp) </t>
  </si>
  <si>
    <t>Koszty bazy materialnej (7-8)</t>
  </si>
  <si>
    <t>1. Weryfikacja formalno-rachunkowa Dyrektor BNIOP</t>
  </si>
  <si>
    <t>2. Opinia Prorektora ds. kształcenia - POZYTYWNIE /  NEGATYWNIE / DODATKOWE WSKAZANIA</t>
  </si>
  <si>
    <t>5. Rektor, Prorektor ds. kształcenia - Zatwierdzenie</t>
  </si>
  <si>
    <t xml:space="preserve">Załączniki do Zasad kalkulacji kosztów i ustalania odpłatności za studia podyplomowe i inne formy kształcenia w Uniwersytecie Opolskim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</si>
</sst>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#,##0.00_ ;\-#,##0.00\ "/>
    <numFmt numFmtId="166" formatCode="0.0000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44" fontId="3" fillId="0" borderId="3" xfId="1" applyFont="1" applyBorder="1" applyAlignment="1">
      <alignment vertical="center" wrapText="1"/>
    </xf>
    <xf numFmtId="44" fontId="0" fillId="0" borderId="3" xfId="1" applyFont="1" applyBorder="1" applyAlignment="1">
      <alignment vertical="center" wrapText="1"/>
    </xf>
    <xf numFmtId="44" fontId="0" fillId="2" borderId="1" xfId="1" applyFont="1" applyFill="1" applyBorder="1" applyAlignment="1">
      <alignment vertical="center" wrapText="1"/>
    </xf>
    <xf numFmtId="44" fontId="3" fillId="0" borderId="0" xfId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0" fillId="2" borderId="1" xfId="0" quotePrefix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 wrapText="1"/>
    </xf>
    <xf numFmtId="44" fontId="0" fillId="2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4" fontId="10" fillId="2" borderId="1" xfId="1" applyFont="1" applyFill="1" applyBorder="1" applyAlignment="1">
      <alignment vertical="center" wrapText="1"/>
    </xf>
    <xf numFmtId="44" fontId="0" fillId="0" borderId="0" xfId="1" applyFont="1" applyBorder="1" applyAlignment="1">
      <alignment vertical="center"/>
    </xf>
    <xf numFmtId="44" fontId="3" fillId="0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quotePrefix="1" applyBorder="1" applyAlignment="1">
      <alignment vertical="center" wrapText="1"/>
    </xf>
    <xf numFmtId="0" fontId="0" fillId="2" borderId="1" xfId="0" applyFill="1" applyBorder="1" applyAlignment="1" applyProtection="1">
      <alignment horizontal="center" vertical="center" wrapText="1"/>
    </xf>
    <xf numFmtId="44" fontId="0" fillId="0" borderId="3" xfId="1" applyFont="1" applyFill="1" applyBorder="1" applyAlignment="1">
      <alignment vertical="center" wrapText="1"/>
    </xf>
    <xf numFmtId="44" fontId="5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0" fillId="0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0" xfId="0" quotePrefix="1" applyFill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44" fontId="3" fillId="3" borderId="1" xfId="1" applyFont="1" applyFill="1" applyBorder="1" applyAlignment="1">
      <alignment vertical="center" wrapText="1"/>
    </xf>
    <xf numFmtId="0" fontId="5" fillId="0" borderId="0" xfId="0" applyFont="1" applyAlignment="1"/>
    <xf numFmtId="0" fontId="1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/>
    <xf numFmtId="44" fontId="0" fillId="0" borderId="0" xfId="1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left" vertical="center" wrapText="1"/>
    </xf>
    <xf numFmtId="0" fontId="3" fillId="0" borderId="4" xfId="0" quotePrefix="1" applyFont="1" applyBorder="1" applyAlignment="1">
      <alignment horizontal="left"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 wrapText="1"/>
    </xf>
    <xf numFmtId="44" fontId="0" fillId="0" borderId="1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13" fillId="0" borderId="1" xfId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7" xfId="1" applyFont="1" applyBorder="1" applyAlignment="1">
      <alignment horizontal="center" vertical="center" wrapText="1"/>
    </xf>
    <xf numFmtId="44" fontId="13" fillId="0" borderId="9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13" fillId="0" borderId="3" xfId="1" applyFont="1" applyBorder="1" applyAlignment="1">
      <alignment horizontal="center" vertical="center" wrapText="1"/>
    </xf>
    <xf numFmtId="44" fontId="13" fillId="0" borderId="2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6" xfId="0" quotePrefix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8" fillId="0" borderId="0" xfId="0" applyFont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161192</xdr:colOff>
      <xdr:row>6</xdr:row>
      <xdr:rowOff>95250</xdr:rowOff>
    </xdr:from>
    <xdr:to>
      <xdr:col>5</xdr:col>
      <xdr:colOff>388327</xdr:colOff>
      <xdr:row>28</xdr:row>
      <xdr:rowOff>73269</xdr:rowOff>
    </xdr:to>
    <xdr:sp macro="" textlink="">
      <xdr:nvSpPr>
        <xdr:cNvPr id="2" name="pole tekstowe 1"/>
        <xdr:cNvSpPr txBox="1"/>
      </xdr:nvSpPr>
      <xdr:spPr>
        <a:xfrm>
          <a:off x="161192" y="1619250"/>
          <a:ext cx="3267808" cy="3524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Na podstawie przedstawionego</a:t>
          </a:r>
          <a:r>
            <a:rPr lang="pl-PL" sz="1100" baseline="0"/>
            <a:t> do </a:t>
          </a:r>
          <a:r>
            <a:rPr lang="pl-PL" sz="1100"/>
            <a:t>zatwierdzenia,</a:t>
          </a:r>
          <a:r>
            <a:rPr lang="pl-PL" sz="1100" baseline="0"/>
            <a:t> finansowego rozliczenia ostatecznego wskazanych wyżej studiów podyplomowych wnoszę o:</a:t>
          </a:r>
        </a:p>
        <a:p>
          <a:endParaRPr lang="pl-PL" sz="1100" baseline="0"/>
        </a:p>
        <a:p>
          <a:r>
            <a:rPr lang="pl-PL" sz="1100" b="1" baseline="0"/>
            <a:t>Postawienie do dyzpozycji:</a:t>
          </a:r>
        </a:p>
        <a:p>
          <a:r>
            <a:rPr lang="pl-PL" sz="1100" baseline="0"/>
            <a:t>Dziekana Wydział ...........................</a:t>
          </a:r>
        </a:p>
        <a:p>
          <a:endParaRPr lang="pl-PL" sz="1100" baseline="0"/>
        </a:p>
        <a:p>
          <a:r>
            <a:rPr lang="pl-PL" sz="1100" b="0" baseline="0"/>
            <a:t>Kwoty ................................... zł, </a:t>
          </a:r>
        </a:p>
        <a:p>
          <a:r>
            <a:rPr lang="pl-PL" sz="1100" baseline="0"/>
            <a:t>zgodnej z przedstawionym do zatwierdzenia rozliczeniem finansowym.</a:t>
          </a:r>
        </a:p>
        <a:p>
          <a:endParaRPr lang="pl-PL" sz="1100"/>
        </a:p>
        <a:p>
          <a:r>
            <a:rPr lang="pl-PL" sz="1100"/>
            <a:t>Kwota ta zostanie przeznaczona na zakup </a:t>
          </a:r>
        </a:p>
        <a:p>
          <a:r>
            <a:rPr lang="pl-PL" sz="800"/>
            <a:t>(należy wskazać zakres</a:t>
          </a:r>
          <a:r>
            <a:rPr lang="pl-PL" sz="800" baseline="0"/>
            <a:t> rzeczowy i związak z działalnością Wydziału, planowną wartość zakupu, wartość wydatku sfinansowanego z wnioskowanych środków, dodatkowo odrębnie ze wskazaniem wartości i tytułu z innych źródeł</a:t>
          </a:r>
          <a:r>
            <a:rPr lang="pl-PL" sz="800"/>
            <a:t>:</a:t>
          </a:r>
        </a:p>
        <a:p>
          <a:endParaRPr lang="pl-PL" sz="1100"/>
        </a:p>
        <a:p>
          <a:endParaRPr lang="pl-PL" sz="1100"/>
        </a:p>
        <a:p>
          <a:r>
            <a:rPr lang="pl-PL" sz="1100"/>
            <a:t>..............................................</a:t>
          </a:r>
        </a:p>
        <a:p>
          <a:endParaRPr lang="pl-PL" sz="1100"/>
        </a:p>
        <a:p>
          <a:r>
            <a:rPr lang="pl-PL" sz="1100"/>
            <a:t>I</a:t>
          </a:r>
          <a:r>
            <a:rPr lang="pl-PL" sz="1100" baseline="0"/>
            <a:t> zostanie rozliczona dokońca 202.... roku 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tabSelected="1" view="pageBreakPreview" zoomScaleNormal="100" workbookViewId="0">
      <selection sqref="A1:J1"/>
    </sheetView>
  </sheetViews>
  <sheetFormatPr defaultRowHeight="12.75" x14ac:dyDescent="0.2"/>
  <cols>
    <col min="1" max="1" width="6.140625" style="2" customWidth="1"/>
    <col min="2" max="2" width="55.5703125" style="1" customWidth="1"/>
    <col min="3" max="3" width="11" style="1" customWidth="1"/>
    <col min="4" max="4" width="13" style="1" customWidth="1"/>
    <col min="5" max="5" width="11.85546875" style="2" customWidth="1"/>
    <col min="6" max="12" width="14.28515625" style="1" customWidth="1"/>
    <col min="13" max="14" width="13.28515625" style="1" customWidth="1"/>
    <col min="15" max="16384" width="9.140625" style="1"/>
  </cols>
  <sheetData>
    <row r="1" spans="1:13" ht="31.5" customHeight="1" x14ac:dyDescent="0.2">
      <c r="A1" s="195" t="s">
        <v>125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3" ht="82.5" customHeight="1" x14ac:dyDescent="0.2">
      <c r="A2" s="119" t="s">
        <v>100</v>
      </c>
      <c r="B2" s="119"/>
      <c r="C2" s="119"/>
      <c r="D2" s="119"/>
      <c r="E2" s="119"/>
      <c r="F2" s="119"/>
      <c r="G2" s="119"/>
      <c r="H2" s="119"/>
      <c r="I2" s="119"/>
      <c r="J2" s="119"/>
      <c r="K2" s="57"/>
      <c r="L2" s="57"/>
      <c r="M2" s="57"/>
    </row>
    <row r="3" spans="1:13" ht="24.75" customHeight="1" x14ac:dyDescent="0.2">
      <c r="A3" s="120"/>
      <c r="B3" s="120"/>
      <c r="C3" s="115" t="s">
        <v>79</v>
      </c>
      <c r="D3" s="116"/>
      <c r="E3" s="116"/>
      <c r="F3" s="117"/>
      <c r="G3" s="58"/>
      <c r="H3" s="58"/>
      <c r="I3" s="58"/>
      <c r="J3" s="58"/>
      <c r="K3" s="58"/>
      <c r="L3" s="58"/>
    </row>
    <row r="4" spans="1:13" ht="24.75" customHeight="1" x14ac:dyDescent="0.2">
      <c r="A4" s="121" t="s">
        <v>1</v>
      </c>
      <c r="B4" s="121"/>
      <c r="C4" s="122"/>
      <c r="D4" s="122"/>
      <c r="E4" s="122"/>
      <c r="F4" s="122"/>
      <c r="G4" s="8"/>
      <c r="H4" s="9"/>
      <c r="I4" s="9"/>
      <c r="J4" s="9"/>
      <c r="K4" s="9"/>
    </row>
    <row r="5" spans="1:13" ht="24.75" customHeight="1" x14ac:dyDescent="0.2">
      <c r="A5" s="121" t="s">
        <v>72</v>
      </c>
      <c r="B5" s="121"/>
      <c r="C5" s="122"/>
      <c r="D5" s="122"/>
      <c r="E5" s="122"/>
      <c r="F5" s="122"/>
      <c r="G5" s="8"/>
      <c r="H5" s="9"/>
      <c r="I5" s="9"/>
      <c r="J5" s="9"/>
      <c r="K5" s="9"/>
    </row>
    <row r="6" spans="1:13" ht="24.75" customHeight="1" x14ac:dyDescent="0.2">
      <c r="A6" s="123" t="s">
        <v>97</v>
      </c>
      <c r="B6" s="124"/>
      <c r="C6" s="83" t="s">
        <v>98</v>
      </c>
      <c r="D6" s="83" t="s">
        <v>98</v>
      </c>
      <c r="E6" s="125" t="s">
        <v>99</v>
      </c>
      <c r="F6" s="126"/>
      <c r="G6" s="8"/>
      <c r="H6" s="9"/>
      <c r="I6" s="9"/>
      <c r="J6" s="9"/>
      <c r="K6" s="9"/>
    </row>
    <row r="7" spans="1:13" ht="24.75" customHeight="1" x14ac:dyDescent="0.2">
      <c r="A7" s="114" t="s">
        <v>74</v>
      </c>
      <c r="B7" s="114"/>
      <c r="C7" s="114" t="s">
        <v>78</v>
      </c>
      <c r="D7" s="114"/>
      <c r="E7" s="114" t="s">
        <v>77</v>
      </c>
      <c r="F7" s="114"/>
      <c r="G7" s="9"/>
      <c r="H7" s="9"/>
      <c r="I7" s="9"/>
      <c r="J7" s="9"/>
      <c r="K7" s="9"/>
    </row>
    <row r="8" spans="1:13" ht="24.75" customHeight="1" x14ac:dyDescent="0.2">
      <c r="A8" s="114" t="s">
        <v>73</v>
      </c>
      <c r="B8" s="114"/>
      <c r="C8" s="114" t="s">
        <v>76</v>
      </c>
      <c r="D8" s="114"/>
      <c r="E8" s="114" t="s">
        <v>75</v>
      </c>
      <c r="F8" s="114"/>
      <c r="G8" s="9"/>
      <c r="H8" s="9"/>
      <c r="I8" s="9"/>
      <c r="J8" s="9"/>
      <c r="K8" s="9"/>
    </row>
    <row r="9" spans="1:13" ht="12.75" customHeight="1" x14ac:dyDescent="0.2">
      <c r="A9" s="153" t="s">
        <v>0</v>
      </c>
      <c r="B9" s="154"/>
      <c r="C9" s="154"/>
      <c r="D9" s="154"/>
      <c r="E9" s="154"/>
      <c r="F9" s="154"/>
      <c r="G9" s="154"/>
      <c r="H9" s="154"/>
      <c r="I9" s="154"/>
      <c r="J9" s="154"/>
      <c r="K9" s="8"/>
    </row>
    <row r="10" spans="1:13" ht="15.75" customHeight="1" x14ac:dyDescent="0.2">
      <c r="A10" s="140" t="s">
        <v>2</v>
      </c>
      <c r="B10" s="140"/>
      <c r="C10" s="140"/>
      <c r="D10" s="140"/>
      <c r="E10" s="140"/>
      <c r="F10" s="140"/>
      <c r="G10" s="140"/>
      <c r="H10" s="140"/>
      <c r="I10" s="140"/>
      <c r="J10" s="140"/>
    </row>
    <row r="11" spans="1:13" s="20" customFormat="1" x14ac:dyDescent="0.2">
      <c r="A11" s="155" t="s">
        <v>3</v>
      </c>
      <c r="B11" s="155" t="s">
        <v>4</v>
      </c>
      <c r="C11" s="158" t="s">
        <v>5</v>
      </c>
      <c r="D11" s="158"/>
      <c r="E11" s="158"/>
      <c r="F11" s="158"/>
      <c r="G11" s="138" t="s">
        <v>6</v>
      </c>
      <c r="H11" s="138"/>
      <c r="I11" s="138"/>
      <c r="J11" s="138"/>
      <c r="K11" s="71"/>
      <c r="L11" s="71"/>
      <c r="M11" s="71"/>
    </row>
    <row r="12" spans="1:13" s="20" customFormat="1" ht="42" customHeight="1" x14ac:dyDescent="0.2">
      <c r="A12" s="155"/>
      <c r="B12" s="155"/>
      <c r="C12" s="72" t="s">
        <v>7</v>
      </c>
      <c r="D12" s="66" t="s">
        <v>8</v>
      </c>
      <c r="E12" s="66" t="s">
        <v>9</v>
      </c>
      <c r="F12" s="73" t="s">
        <v>10</v>
      </c>
      <c r="G12" s="66" t="s">
        <v>11</v>
      </c>
      <c r="H12" s="66" t="s">
        <v>12</v>
      </c>
      <c r="I12" s="66" t="s">
        <v>13</v>
      </c>
      <c r="J12" s="66" t="s">
        <v>14</v>
      </c>
      <c r="K12" s="74"/>
      <c r="L12" s="75"/>
      <c r="M12" s="75"/>
    </row>
    <row r="13" spans="1:13" x14ac:dyDescent="0.2">
      <c r="A13" s="67">
        <v>1</v>
      </c>
      <c r="B13" s="10" t="s">
        <v>15</v>
      </c>
      <c r="C13" s="15">
        <f>SUM(C14:C16)</f>
        <v>0</v>
      </c>
      <c r="D13" s="77"/>
      <c r="E13" s="67" t="s">
        <v>16</v>
      </c>
      <c r="F13" s="21">
        <f>SUM(F14:F18)</f>
        <v>0</v>
      </c>
      <c r="G13" s="21">
        <f>SUM(G14:G18)</f>
        <v>0</v>
      </c>
      <c r="H13" s="21">
        <f>SUM(H14:H18)</f>
        <v>0</v>
      </c>
      <c r="I13" s="21">
        <f>SUM(I14:I18)</f>
        <v>0</v>
      </c>
      <c r="J13" s="21">
        <f>SUM(J14:J18)</f>
        <v>0</v>
      </c>
      <c r="K13" s="9"/>
    </row>
    <row r="14" spans="1:13" x14ac:dyDescent="0.2">
      <c r="A14" s="62" t="s">
        <v>17</v>
      </c>
      <c r="B14" s="84" t="s">
        <v>87</v>
      </c>
      <c r="C14" s="6">
        <f>' Godziny dydaktyczne'!E10+' Godziny dydaktyczne'!F10</f>
        <v>0</v>
      </c>
      <c r="D14" s="16">
        <f>' Godziny dydaktyczne'!G10</f>
        <v>0</v>
      </c>
      <c r="E14" s="86">
        <v>1.5294498700000001</v>
      </c>
      <c r="F14" s="22">
        <f>D14*E14</f>
        <v>0</v>
      </c>
      <c r="G14" s="5">
        <f>' Godziny dydaktyczne'!J10*E14</f>
        <v>0</v>
      </c>
      <c r="H14" s="16">
        <f>' Godziny dydaktyczne'!M10*E14</f>
        <v>0</v>
      </c>
      <c r="I14" s="16">
        <f>' Godziny dydaktyczne'!P10*E14</f>
        <v>0</v>
      </c>
      <c r="J14" s="16">
        <f>' Godziny dydaktyczne'!S10*E14</f>
        <v>0</v>
      </c>
      <c r="K14" s="9"/>
    </row>
    <row r="15" spans="1:13" x14ac:dyDescent="0.2">
      <c r="A15" s="62" t="s">
        <v>18</v>
      </c>
      <c r="B15" s="84" t="s">
        <v>86</v>
      </c>
      <c r="C15" s="6">
        <f>' Godziny dydaktyczne'!E20+' Godziny dydaktyczne'!F20</f>
        <v>0</v>
      </c>
      <c r="D15" s="16">
        <f>' Godziny dydaktyczne'!G20</f>
        <v>0</v>
      </c>
      <c r="E15" s="86">
        <v>1</v>
      </c>
      <c r="F15" s="22">
        <f>D15*E15</f>
        <v>0</v>
      </c>
      <c r="G15" s="5">
        <f>' Godziny dydaktyczne'!J20*E15</f>
        <v>0</v>
      </c>
      <c r="H15" s="16">
        <f>' Godziny dydaktyczne'!M20</f>
        <v>0</v>
      </c>
      <c r="I15" s="16">
        <f>' Godziny dydaktyczne'!P20</f>
        <v>0</v>
      </c>
      <c r="J15" s="16">
        <f>' Godziny dydaktyczne'!S20</f>
        <v>0</v>
      </c>
      <c r="K15" s="9"/>
    </row>
    <row r="16" spans="1:13" x14ac:dyDescent="0.2">
      <c r="A16" s="62" t="s">
        <v>19</v>
      </c>
      <c r="B16" s="84" t="s">
        <v>88</v>
      </c>
      <c r="C16" s="6">
        <f>' Godziny dydaktyczne'!E30+' Godziny dydaktyczne'!F30</f>
        <v>0</v>
      </c>
      <c r="D16" s="16">
        <f>' Godziny dydaktyczne'!G30</f>
        <v>0</v>
      </c>
      <c r="E16" s="86">
        <v>1.1955</v>
      </c>
      <c r="F16" s="22">
        <f>D16*E16</f>
        <v>0</v>
      </c>
      <c r="G16" s="5">
        <f>' Godziny dydaktyczne'!J30*E16</f>
        <v>0</v>
      </c>
      <c r="H16" s="16">
        <f>' Godziny dydaktyczne'!M30*E16</f>
        <v>0</v>
      </c>
      <c r="I16" s="16">
        <f>' Godziny dydaktyczne'!P30*E16</f>
        <v>0</v>
      </c>
      <c r="J16" s="16">
        <f>' Godziny dydaktyczne'!S30*E16</f>
        <v>0</v>
      </c>
      <c r="K16" s="9"/>
    </row>
    <row r="17" spans="1:11" x14ac:dyDescent="0.2">
      <c r="A17" s="31" t="s">
        <v>20</v>
      </c>
      <c r="B17" s="4" t="s">
        <v>21</v>
      </c>
      <c r="C17" s="6"/>
      <c r="D17" s="69" t="s">
        <v>16</v>
      </c>
      <c r="E17" s="86">
        <v>1.3376025</v>
      </c>
      <c r="F17" s="60">
        <f>SUM(G17:J17)</f>
        <v>0</v>
      </c>
      <c r="G17" s="23"/>
      <c r="H17" s="34"/>
      <c r="I17" s="34"/>
      <c r="J17" s="34"/>
      <c r="K17" s="9"/>
    </row>
    <row r="18" spans="1:11" ht="17.25" customHeight="1" x14ac:dyDescent="0.2">
      <c r="A18" s="79" t="s">
        <v>33</v>
      </c>
      <c r="B18" s="4" t="s">
        <v>103</v>
      </c>
      <c r="C18" s="33"/>
      <c r="D18" s="34"/>
      <c r="E18" s="63"/>
      <c r="F18" s="23"/>
      <c r="G18" s="23"/>
      <c r="H18" s="34"/>
      <c r="I18" s="34"/>
      <c r="J18" s="34"/>
      <c r="K18" s="9"/>
    </row>
    <row r="19" spans="1:11" ht="17.25" customHeight="1" x14ac:dyDescent="0.2">
      <c r="A19" s="156" t="s">
        <v>96</v>
      </c>
      <c r="B19" s="157"/>
      <c r="C19" s="157"/>
      <c r="D19" s="157"/>
      <c r="E19" s="157"/>
      <c r="F19" s="157"/>
      <c r="G19" s="157"/>
      <c r="H19" s="157"/>
      <c r="I19" s="157"/>
      <c r="J19" s="157"/>
    </row>
    <row r="20" spans="1:11" x14ac:dyDescent="0.2">
      <c r="A20" s="135" t="s">
        <v>3</v>
      </c>
      <c r="B20" s="135" t="s">
        <v>4</v>
      </c>
      <c r="C20" s="159" t="s">
        <v>22</v>
      </c>
      <c r="D20" s="128" t="s">
        <v>23</v>
      </c>
      <c r="E20" s="135" t="s">
        <v>9</v>
      </c>
      <c r="F20" s="135" t="s">
        <v>10</v>
      </c>
      <c r="G20" s="138" t="s">
        <v>6</v>
      </c>
      <c r="H20" s="138"/>
      <c r="I20" s="138"/>
      <c r="J20" s="138"/>
    </row>
    <row r="21" spans="1:11" ht="26.25" customHeight="1" x14ac:dyDescent="0.2">
      <c r="A21" s="135"/>
      <c r="B21" s="135"/>
      <c r="C21" s="159"/>
      <c r="D21" s="128"/>
      <c r="E21" s="135"/>
      <c r="F21" s="135"/>
      <c r="G21" s="66" t="s">
        <v>11</v>
      </c>
      <c r="H21" s="66" t="s">
        <v>12</v>
      </c>
      <c r="I21" s="66" t="s">
        <v>13</v>
      </c>
      <c r="J21" s="66" t="s">
        <v>14</v>
      </c>
    </row>
    <row r="22" spans="1:11" ht="14.25" customHeight="1" x14ac:dyDescent="0.2">
      <c r="A22" s="123" t="s">
        <v>24</v>
      </c>
      <c r="B22" s="127"/>
      <c r="C22" s="127"/>
      <c r="D22" s="127"/>
      <c r="E22" s="127"/>
      <c r="F22" s="124"/>
      <c r="G22" s="76"/>
      <c r="H22" s="76"/>
      <c r="I22" s="76"/>
      <c r="J22" s="76"/>
    </row>
    <row r="23" spans="1:11" x14ac:dyDescent="0.2">
      <c r="A23" s="67">
        <v>2</v>
      </c>
      <c r="B23" s="10" t="s">
        <v>25</v>
      </c>
      <c r="C23" s="11" t="s">
        <v>16</v>
      </c>
      <c r="D23" s="64" t="s">
        <v>16</v>
      </c>
      <c r="E23" s="67" t="s">
        <v>16</v>
      </c>
      <c r="F23" s="12">
        <f>SUM(F24:F29)</f>
        <v>0</v>
      </c>
      <c r="G23" s="13">
        <f>SUM(G24:G29)</f>
        <v>0</v>
      </c>
      <c r="H23" s="13">
        <f>SUM(H24:H29)</f>
        <v>0</v>
      </c>
      <c r="I23" s="13">
        <f>SUM(I24:I29)</f>
        <v>0</v>
      </c>
      <c r="J23" s="13">
        <f>SUM(J24:J29)</f>
        <v>0</v>
      </c>
    </row>
    <row r="24" spans="1:11" x14ac:dyDescent="0.2">
      <c r="A24" s="62" t="s">
        <v>17</v>
      </c>
      <c r="B24" s="84" t="s">
        <v>90</v>
      </c>
      <c r="C24" s="19"/>
      <c r="D24" s="19"/>
      <c r="E24" s="98">
        <v>1.5294498700000001</v>
      </c>
      <c r="F24" s="5">
        <f>C24*D24*E24</f>
        <v>0</v>
      </c>
      <c r="G24" s="5">
        <f>$G$22*D24*E24</f>
        <v>0</v>
      </c>
      <c r="H24" s="16">
        <f>$H$22*D24*E24</f>
        <v>0</v>
      </c>
      <c r="I24" s="16">
        <f>$I$22*D24*E24</f>
        <v>0</v>
      </c>
      <c r="J24" s="16">
        <f>$J$22*D24*E24</f>
        <v>0</v>
      </c>
    </row>
    <row r="25" spans="1:11" x14ac:dyDescent="0.2">
      <c r="A25" s="78" t="s">
        <v>18</v>
      </c>
      <c r="B25" s="84" t="s">
        <v>94</v>
      </c>
      <c r="C25" s="19"/>
      <c r="D25" s="19"/>
      <c r="E25" s="81">
        <v>1.3376025</v>
      </c>
      <c r="F25" s="5">
        <f>C25*D25*E25</f>
        <v>0</v>
      </c>
      <c r="G25" s="5">
        <f>$G$22*D25*E25</f>
        <v>0</v>
      </c>
      <c r="H25" s="16">
        <f>$H$22*D25*E25</f>
        <v>0</v>
      </c>
      <c r="I25" s="16">
        <f>$I$22*D25*E25</f>
        <v>0</v>
      </c>
      <c r="J25" s="16">
        <f>$J$22*D25*E25</f>
        <v>0</v>
      </c>
    </row>
    <row r="26" spans="1:11" x14ac:dyDescent="0.2">
      <c r="A26" s="78" t="s">
        <v>19</v>
      </c>
      <c r="B26" s="84" t="s">
        <v>95</v>
      </c>
      <c r="C26" s="19"/>
      <c r="D26" s="19"/>
      <c r="E26" s="81">
        <v>1.3376025</v>
      </c>
      <c r="F26" s="5">
        <f>C26*D26*E26</f>
        <v>0</v>
      </c>
      <c r="G26" s="5">
        <f>$G$22*D26*E26</f>
        <v>0</v>
      </c>
      <c r="H26" s="16">
        <f>$H$22*D26*E26</f>
        <v>0</v>
      </c>
      <c r="I26" s="16">
        <f>$I$22*D26*E26</f>
        <v>0</v>
      </c>
      <c r="J26" s="16">
        <f>$J$22*D26*E26</f>
        <v>0</v>
      </c>
    </row>
    <row r="27" spans="1:11" x14ac:dyDescent="0.2">
      <c r="A27" s="80" t="s">
        <v>20</v>
      </c>
      <c r="B27" s="84" t="s">
        <v>91</v>
      </c>
      <c r="C27" s="19"/>
      <c r="D27" s="19"/>
      <c r="E27" s="65">
        <v>1.3254975</v>
      </c>
      <c r="F27" s="5">
        <f>C27*D27*E27</f>
        <v>0</v>
      </c>
      <c r="G27" s="5">
        <f>G22*D27*E27</f>
        <v>0</v>
      </c>
      <c r="H27" s="16">
        <f>H22*D27*E27</f>
        <v>0</v>
      </c>
      <c r="I27" s="16">
        <f>I22*D27*E27</f>
        <v>0</v>
      </c>
      <c r="J27" s="16">
        <f>J22*D27*E27</f>
        <v>0</v>
      </c>
    </row>
    <row r="28" spans="1:11" x14ac:dyDescent="0.2">
      <c r="A28" s="80" t="s">
        <v>93</v>
      </c>
      <c r="B28" s="84" t="s">
        <v>92</v>
      </c>
      <c r="C28" s="19"/>
      <c r="D28" s="19"/>
      <c r="E28" s="65">
        <v>1.3254975</v>
      </c>
      <c r="F28" s="5">
        <f>C28*D28*E28</f>
        <v>0</v>
      </c>
      <c r="G28" s="5">
        <f>G22*D28*E28</f>
        <v>0</v>
      </c>
      <c r="H28" s="16">
        <f>H22*D28*E28</f>
        <v>0</v>
      </c>
      <c r="I28" s="16">
        <f>I22*D28*E28</f>
        <v>0</v>
      </c>
      <c r="J28" s="16">
        <f>J22*D28*E28</f>
        <v>0</v>
      </c>
    </row>
    <row r="29" spans="1:11" ht="25.5" x14ac:dyDescent="0.2">
      <c r="A29" s="85" t="s">
        <v>35</v>
      </c>
      <c r="B29" s="35" t="str">
        <f>B18</f>
        <v>Koszty nieperiodyczne (ZFŚS,"13", urlopy) - dot. tylko rozliczenia</v>
      </c>
      <c r="C29" s="19"/>
      <c r="D29" s="19"/>
      <c r="E29" s="65"/>
      <c r="F29" s="23"/>
      <c r="G29" s="23"/>
      <c r="H29" s="34"/>
      <c r="I29" s="34"/>
      <c r="J29" s="34"/>
    </row>
    <row r="30" spans="1:11" ht="16.5" customHeight="1" x14ac:dyDescent="0.2">
      <c r="A30" s="156" t="s">
        <v>96</v>
      </c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1" x14ac:dyDescent="0.2">
      <c r="A31" s="135" t="s">
        <v>3</v>
      </c>
      <c r="B31" s="135" t="s">
        <v>4</v>
      </c>
      <c r="C31" s="135" t="s">
        <v>26</v>
      </c>
      <c r="D31" s="135"/>
      <c r="E31" s="135"/>
      <c r="F31" s="135" t="s">
        <v>10</v>
      </c>
      <c r="G31" s="138" t="s">
        <v>6</v>
      </c>
      <c r="H31" s="138"/>
      <c r="I31" s="138"/>
      <c r="J31" s="138"/>
    </row>
    <row r="32" spans="1:11" x14ac:dyDescent="0.2">
      <c r="A32" s="135"/>
      <c r="B32" s="135"/>
      <c r="C32" s="135"/>
      <c r="D32" s="135"/>
      <c r="E32" s="135"/>
      <c r="F32" s="135"/>
      <c r="G32" s="66" t="s">
        <v>11</v>
      </c>
      <c r="H32" s="66" t="s">
        <v>12</v>
      </c>
      <c r="I32" s="66" t="s">
        <v>13</v>
      </c>
      <c r="J32" s="66" t="s">
        <v>14</v>
      </c>
    </row>
    <row r="33" spans="1:10" x14ac:dyDescent="0.2">
      <c r="A33" s="67">
        <v>3</v>
      </c>
      <c r="B33" s="17" t="s">
        <v>27</v>
      </c>
      <c r="C33" s="150"/>
      <c r="D33" s="151"/>
      <c r="E33" s="152"/>
      <c r="F33" s="13">
        <f>SUM(F34:F40)</f>
        <v>0</v>
      </c>
      <c r="G33" s="13">
        <f>SUM(G34:G40)</f>
        <v>0</v>
      </c>
      <c r="H33" s="13">
        <f t="shared" ref="H33:J33" si="0">SUM(H34:H40)</f>
        <v>0</v>
      </c>
      <c r="I33" s="13">
        <f t="shared" si="0"/>
        <v>0</v>
      </c>
      <c r="J33" s="13">
        <f t="shared" si="0"/>
        <v>0</v>
      </c>
    </row>
    <row r="34" spans="1:10" x14ac:dyDescent="0.2">
      <c r="A34" s="62" t="s">
        <v>17</v>
      </c>
      <c r="B34" s="4" t="s">
        <v>28</v>
      </c>
      <c r="C34" s="147"/>
      <c r="D34" s="148"/>
      <c r="E34" s="149"/>
      <c r="F34" s="5">
        <f t="shared" ref="F34:F40" si="1">SUM(G34:J34)</f>
        <v>0</v>
      </c>
      <c r="G34" s="23"/>
      <c r="H34" s="19"/>
      <c r="I34" s="19"/>
      <c r="J34" s="19"/>
    </row>
    <row r="35" spans="1:10" x14ac:dyDescent="0.2">
      <c r="A35" s="62" t="s">
        <v>18</v>
      </c>
      <c r="B35" s="4" t="s">
        <v>29</v>
      </c>
      <c r="C35" s="147"/>
      <c r="D35" s="148"/>
      <c r="E35" s="149"/>
      <c r="F35" s="5">
        <f t="shared" si="1"/>
        <v>0</v>
      </c>
      <c r="G35" s="23"/>
      <c r="H35" s="19"/>
      <c r="I35" s="19"/>
      <c r="J35" s="19"/>
    </row>
    <row r="36" spans="1:10" x14ac:dyDescent="0.2">
      <c r="A36" s="62" t="s">
        <v>19</v>
      </c>
      <c r="B36" s="4" t="s">
        <v>30</v>
      </c>
      <c r="C36" s="147"/>
      <c r="D36" s="148"/>
      <c r="E36" s="149"/>
      <c r="F36" s="5">
        <f t="shared" si="1"/>
        <v>0</v>
      </c>
      <c r="G36" s="23"/>
      <c r="H36" s="19"/>
      <c r="I36" s="19"/>
      <c r="J36" s="19"/>
    </row>
    <row r="37" spans="1:10" x14ac:dyDescent="0.2">
      <c r="A37" s="62" t="s">
        <v>31</v>
      </c>
      <c r="B37" s="4" t="s">
        <v>32</v>
      </c>
      <c r="C37" s="163"/>
      <c r="D37" s="163"/>
      <c r="E37" s="163"/>
      <c r="F37" s="5">
        <f t="shared" si="1"/>
        <v>0</v>
      </c>
      <c r="G37" s="23"/>
      <c r="H37" s="19"/>
      <c r="I37" s="19"/>
      <c r="J37" s="19"/>
    </row>
    <row r="38" spans="1:10" x14ac:dyDescent="0.2">
      <c r="A38" s="62" t="s">
        <v>33</v>
      </c>
      <c r="B38" s="4" t="s">
        <v>34</v>
      </c>
      <c r="C38" s="147"/>
      <c r="D38" s="148"/>
      <c r="E38" s="149"/>
      <c r="F38" s="5">
        <f t="shared" si="1"/>
        <v>0</v>
      </c>
      <c r="G38" s="23"/>
      <c r="H38" s="19"/>
      <c r="I38" s="19"/>
      <c r="J38" s="19"/>
    </row>
    <row r="39" spans="1:10" x14ac:dyDescent="0.2">
      <c r="A39" s="62" t="s">
        <v>35</v>
      </c>
      <c r="B39" s="4" t="s">
        <v>36</v>
      </c>
      <c r="C39" s="147"/>
      <c r="D39" s="148"/>
      <c r="E39" s="149"/>
      <c r="F39" s="5">
        <f t="shared" si="1"/>
        <v>0</v>
      </c>
      <c r="G39" s="23"/>
      <c r="H39" s="19"/>
      <c r="I39" s="19"/>
      <c r="J39" s="19"/>
    </row>
    <row r="40" spans="1:10" x14ac:dyDescent="0.2">
      <c r="A40" s="62" t="s">
        <v>37</v>
      </c>
      <c r="B40" s="4" t="s">
        <v>38</v>
      </c>
      <c r="C40" s="147"/>
      <c r="D40" s="148"/>
      <c r="E40" s="149"/>
      <c r="F40" s="5">
        <f t="shared" si="1"/>
        <v>0</v>
      </c>
      <c r="G40" s="23"/>
      <c r="H40" s="19"/>
      <c r="I40" s="19"/>
      <c r="J40" s="19"/>
    </row>
    <row r="41" spans="1:10" ht="23.25" customHeight="1" x14ac:dyDescent="0.2">
      <c r="A41" s="136" t="s">
        <v>112</v>
      </c>
      <c r="B41" s="136"/>
      <c r="C41" s="136"/>
      <c r="D41" s="136"/>
      <c r="E41" s="136"/>
      <c r="F41" s="136"/>
      <c r="G41" s="136"/>
      <c r="H41" s="136"/>
      <c r="I41" s="136"/>
      <c r="J41" s="136"/>
    </row>
    <row r="42" spans="1:10" ht="23.25" customHeight="1" x14ac:dyDescent="0.2">
      <c r="A42" s="135" t="s">
        <v>3</v>
      </c>
      <c r="B42" s="135" t="s">
        <v>4</v>
      </c>
      <c r="C42" s="135" t="s">
        <v>39</v>
      </c>
      <c r="D42" s="135" t="s">
        <v>40</v>
      </c>
      <c r="E42" s="135"/>
      <c r="F42" s="135" t="s">
        <v>113</v>
      </c>
      <c r="G42" s="138" t="s">
        <v>6</v>
      </c>
      <c r="H42" s="138"/>
      <c r="I42" s="138"/>
      <c r="J42" s="138"/>
    </row>
    <row r="43" spans="1:10" x14ac:dyDescent="0.2">
      <c r="A43" s="135"/>
      <c r="B43" s="135"/>
      <c r="C43" s="135"/>
      <c r="D43" s="135"/>
      <c r="E43" s="135"/>
      <c r="F43" s="135"/>
      <c r="G43" s="66" t="s">
        <v>11</v>
      </c>
      <c r="H43" s="66" t="s">
        <v>12</v>
      </c>
      <c r="I43" s="66" t="s">
        <v>13</v>
      </c>
      <c r="J43" s="66" t="s">
        <v>14</v>
      </c>
    </row>
    <row r="44" spans="1:10" s="14" customFormat="1" ht="25.5" customHeight="1" x14ac:dyDescent="0.2">
      <c r="A44" s="82">
        <v>4</v>
      </c>
      <c r="B44" s="10" t="s">
        <v>41</v>
      </c>
      <c r="C44" s="87">
        <v>0.2</v>
      </c>
      <c r="D44" s="164">
        <f>F13+F23+F33</f>
        <v>0</v>
      </c>
      <c r="E44" s="164"/>
      <c r="F44" s="18">
        <f>C44*D44</f>
        <v>0</v>
      </c>
      <c r="G44" s="18">
        <f>(G13+G23+G33)*0.4</f>
        <v>0</v>
      </c>
      <c r="H44" s="18">
        <f>(H13+H23+H33)*0.4</f>
        <v>0</v>
      </c>
      <c r="I44" s="18">
        <f>(I13+I23+I33)*0.4</f>
        <v>0</v>
      </c>
      <c r="J44" s="18">
        <f>(J13+J23+J33)*0.4</f>
        <v>0</v>
      </c>
    </row>
    <row r="45" spans="1:10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x14ac:dyDescent="0.2">
      <c r="A46" s="142">
        <v>5</v>
      </c>
      <c r="B46" s="139" t="s">
        <v>4</v>
      </c>
      <c r="C46" s="139"/>
      <c r="D46" s="139"/>
      <c r="E46" s="139"/>
      <c r="F46" s="135" t="s">
        <v>42</v>
      </c>
      <c r="G46" s="138" t="s">
        <v>6</v>
      </c>
      <c r="H46" s="138"/>
      <c r="I46" s="138"/>
      <c r="J46" s="138"/>
    </row>
    <row r="47" spans="1:10" ht="17.25" customHeight="1" x14ac:dyDescent="0.2">
      <c r="A47" s="142"/>
      <c r="B47" s="139"/>
      <c r="C47" s="139"/>
      <c r="D47" s="139"/>
      <c r="E47" s="139"/>
      <c r="F47" s="135"/>
      <c r="G47" s="66" t="s">
        <v>11</v>
      </c>
      <c r="H47" s="66" t="s">
        <v>12</v>
      </c>
      <c r="I47" s="66" t="s">
        <v>13</v>
      </c>
      <c r="J47" s="66" t="s">
        <v>14</v>
      </c>
    </row>
    <row r="48" spans="1:10" ht="24" customHeight="1" x14ac:dyDescent="0.2">
      <c r="A48" s="142"/>
      <c r="B48" s="132" t="s">
        <v>43</v>
      </c>
      <c r="C48" s="133"/>
      <c r="D48" s="133"/>
      <c r="E48" s="134"/>
      <c r="F48" s="18">
        <f>F13+F23+F33+F44</f>
        <v>0</v>
      </c>
      <c r="G48" s="18">
        <f t="shared" ref="G48:J48" si="2">G13+G23+G33+G44</f>
        <v>0</v>
      </c>
      <c r="H48" s="18">
        <f t="shared" si="2"/>
        <v>0</v>
      </c>
      <c r="I48" s="18">
        <f t="shared" si="2"/>
        <v>0</v>
      </c>
      <c r="J48" s="18">
        <f t="shared" si="2"/>
        <v>0</v>
      </c>
    </row>
    <row r="49" spans="1:13" ht="12.75" customHeight="1" x14ac:dyDescent="0.2">
      <c r="A49" s="132"/>
      <c r="B49" s="133"/>
      <c r="C49" s="133"/>
      <c r="D49" s="133"/>
      <c r="E49" s="133"/>
      <c r="F49" s="133"/>
      <c r="G49" s="133"/>
      <c r="H49" s="133"/>
      <c r="I49" s="133"/>
      <c r="J49" s="134"/>
    </row>
    <row r="50" spans="1:13" s="90" customFormat="1" ht="31.5" customHeight="1" x14ac:dyDescent="0.2">
      <c r="A50" s="135" t="s">
        <v>44</v>
      </c>
      <c r="B50" s="135"/>
      <c r="C50" s="135"/>
      <c r="D50" s="135"/>
      <c r="E50" s="135"/>
      <c r="F50" s="91" t="s">
        <v>114</v>
      </c>
      <c r="G50" s="92" t="s">
        <v>11</v>
      </c>
      <c r="H50" s="92" t="s">
        <v>12</v>
      </c>
      <c r="I50" s="92" t="s">
        <v>13</v>
      </c>
      <c r="J50" s="92" t="s">
        <v>14</v>
      </c>
      <c r="K50" s="107"/>
      <c r="L50" s="107"/>
      <c r="M50" s="107"/>
    </row>
    <row r="51" spans="1:13" ht="21" customHeight="1" x14ac:dyDescent="0.2">
      <c r="A51" s="143" t="s">
        <v>45</v>
      </c>
      <c r="B51" s="143"/>
      <c r="C51" s="143"/>
      <c r="D51" s="143"/>
      <c r="E51" s="143"/>
      <c r="F51" s="104"/>
      <c r="G51" s="29"/>
      <c r="H51" s="29"/>
      <c r="I51" s="29"/>
      <c r="J51" s="29"/>
      <c r="K51" s="3"/>
      <c r="L51" s="3"/>
      <c r="M51" s="3"/>
    </row>
    <row r="52" spans="1:13" s="50" customFormat="1" ht="21" customHeight="1" x14ac:dyDescent="0.2">
      <c r="A52" s="146" t="s">
        <v>115</v>
      </c>
      <c r="B52" s="146"/>
      <c r="C52" s="146"/>
      <c r="D52" s="146"/>
      <c r="E52" s="146"/>
      <c r="F52" s="105" t="e">
        <f>F48/F51</f>
        <v>#DIV/0!</v>
      </c>
      <c r="G52" s="106" t="e">
        <f t="shared" ref="G52:J52" si="3">G48/G51</f>
        <v>#DIV/0!</v>
      </c>
      <c r="H52" s="106" t="e">
        <f t="shared" si="3"/>
        <v>#DIV/0!</v>
      </c>
      <c r="I52" s="106" t="e">
        <f t="shared" si="3"/>
        <v>#DIV/0!</v>
      </c>
      <c r="J52" s="106" t="e">
        <f t="shared" si="3"/>
        <v>#DIV/0!</v>
      </c>
      <c r="K52" s="103"/>
      <c r="L52" s="103"/>
      <c r="M52" s="103"/>
    </row>
    <row r="53" spans="1:13" ht="33.75" customHeight="1" x14ac:dyDescent="0.2">
      <c r="A53" s="140" t="s">
        <v>46</v>
      </c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3" ht="45.75" customHeight="1" x14ac:dyDescent="0.2">
      <c r="A54" s="62" t="s">
        <v>3</v>
      </c>
      <c r="B54" s="160" t="s">
        <v>4</v>
      </c>
      <c r="C54" s="161"/>
      <c r="D54" s="139" t="s">
        <v>117</v>
      </c>
      <c r="E54" s="135"/>
      <c r="F54" s="93" t="s">
        <v>116</v>
      </c>
      <c r="G54" s="93" t="s">
        <v>11</v>
      </c>
      <c r="H54" s="66" t="s">
        <v>12</v>
      </c>
      <c r="I54" s="66" t="s">
        <v>13</v>
      </c>
      <c r="J54" s="66" t="s">
        <v>14</v>
      </c>
    </row>
    <row r="55" spans="1:13" ht="30" customHeight="1" x14ac:dyDescent="0.2">
      <c r="A55" s="67">
        <v>6</v>
      </c>
      <c r="B55" s="132" t="s">
        <v>118</v>
      </c>
      <c r="C55" s="134"/>
      <c r="D55" s="144">
        <f>G55*G51+H55*H51+I55*I51+J55*J51</f>
        <v>0</v>
      </c>
      <c r="E55" s="145"/>
      <c r="F55" s="28">
        <f>SUM(G55:J55)</f>
        <v>0</v>
      </c>
      <c r="G55" s="108"/>
      <c r="H55" s="108"/>
      <c r="I55" s="108"/>
      <c r="J55" s="108"/>
    </row>
    <row r="56" spans="1:13" ht="15.75" customHeight="1" x14ac:dyDescent="0.2">
      <c r="A56" s="25"/>
      <c r="B56" s="26"/>
      <c r="C56" s="26"/>
      <c r="D56" s="25"/>
      <c r="E56" s="25"/>
      <c r="F56" s="27"/>
      <c r="G56" s="27"/>
      <c r="H56" s="24"/>
      <c r="I56" s="24"/>
      <c r="J56" s="24"/>
    </row>
    <row r="57" spans="1:13" ht="19.5" customHeight="1" x14ac:dyDescent="0.2">
      <c r="A57" s="67">
        <v>7</v>
      </c>
      <c r="B57" s="132" t="s">
        <v>119</v>
      </c>
      <c r="C57" s="133"/>
      <c r="D57" s="133"/>
      <c r="E57" s="134"/>
      <c r="F57" s="13">
        <f>D55-F48</f>
        <v>0</v>
      </c>
      <c r="G57" s="27"/>
      <c r="H57" s="27"/>
      <c r="I57" s="27"/>
      <c r="J57" s="27"/>
    </row>
    <row r="58" spans="1:13" ht="19.5" customHeight="1" x14ac:dyDescent="0.2">
      <c r="A58" s="68" t="s">
        <v>16</v>
      </c>
      <c r="B58" s="129" t="s">
        <v>121</v>
      </c>
      <c r="C58" s="130"/>
      <c r="D58" s="130"/>
      <c r="E58" s="131"/>
      <c r="F58" s="61">
        <f>F57-F59</f>
        <v>0</v>
      </c>
      <c r="G58" s="27"/>
      <c r="H58" s="27"/>
      <c r="I58" s="27"/>
      <c r="J58" s="27"/>
    </row>
    <row r="59" spans="1:13" ht="19.5" customHeight="1" x14ac:dyDescent="0.2">
      <c r="A59" s="67">
        <v>8</v>
      </c>
      <c r="B59" s="142" t="s">
        <v>120</v>
      </c>
      <c r="C59" s="142"/>
      <c r="D59" s="142"/>
      <c r="E59" s="142"/>
      <c r="F59" s="13">
        <f>F57/(1+C44)</f>
        <v>0</v>
      </c>
      <c r="G59" s="24"/>
      <c r="H59" s="24"/>
      <c r="I59" s="24"/>
      <c r="J59" s="24"/>
    </row>
    <row r="60" spans="1:13" ht="20.25" customHeight="1" x14ac:dyDescent="0.2">
      <c r="A60" s="141"/>
      <c r="B60" s="165"/>
      <c r="C60" s="165"/>
      <c r="D60" s="165"/>
      <c r="E60" s="165"/>
      <c r="F60" s="165"/>
      <c r="G60" s="165"/>
      <c r="H60" s="165"/>
      <c r="I60" s="165"/>
      <c r="J60" s="165"/>
    </row>
    <row r="61" spans="1:13" ht="27" customHeight="1" x14ac:dyDescent="0.2">
      <c r="A61" s="162" t="s">
        <v>89</v>
      </c>
      <c r="B61" s="162"/>
      <c r="C61" s="162"/>
      <c r="D61" s="162"/>
      <c r="E61" s="162"/>
      <c r="F61" s="162"/>
      <c r="G61" s="162"/>
      <c r="H61" s="162"/>
      <c r="I61" s="162"/>
      <c r="J61" s="162"/>
    </row>
    <row r="62" spans="1:13" ht="22.5" customHeight="1" x14ac:dyDescent="0.2">
      <c r="A62" s="141" t="s">
        <v>47</v>
      </c>
      <c r="B62" s="141"/>
      <c r="C62" s="141"/>
      <c r="D62" s="141"/>
      <c r="E62" s="141"/>
      <c r="F62" s="141"/>
      <c r="G62" s="141"/>
      <c r="H62" s="141"/>
      <c r="I62" s="141"/>
      <c r="J62" s="141"/>
    </row>
    <row r="63" spans="1:13" ht="24.75" customHeight="1" x14ac:dyDescent="0.2">
      <c r="A63" s="141" t="s">
        <v>48</v>
      </c>
      <c r="B63" s="141"/>
      <c r="C63" s="141"/>
      <c r="D63" s="141"/>
      <c r="E63" s="141"/>
      <c r="F63" s="141"/>
      <c r="G63" s="141"/>
      <c r="H63" s="141"/>
      <c r="I63" s="141"/>
      <c r="J63" s="141"/>
    </row>
    <row r="64" spans="1:13" ht="24.75" customHeight="1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</row>
    <row r="65" spans="1:13" x14ac:dyDescent="0.2">
      <c r="A65" s="94"/>
      <c r="B65" s="100" t="s">
        <v>108</v>
      </c>
      <c r="C65" s="94"/>
      <c r="D65" s="94"/>
      <c r="E65" s="94"/>
      <c r="F65" s="94"/>
      <c r="G65" s="94"/>
      <c r="H65" s="94"/>
      <c r="I65" s="94"/>
      <c r="J65" s="94"/>
    </row>
    <row r="66" spans="1:13" x14ac:dyDescent="0.2">
      <c r="A66" s="94"/>
      <c r="B66" s="100" t="s">
        <v>109</v>
      </c>
      <c r="E66" s="94"/>
      <c r="F66" s="94"/>
      <c r="G66" s="94"/>
      <c r="H66" s="94"/>
      <c r="I66" s="94"/>
      <c r="J66" s="94"/>
    </row>
    <row r="67" spans="1:13" x14ac:dyDescent="0.2">
      <c r="A67" s="94"/>
      <c r="B67" s="94" t="s">
        <v>107</v>
      </c>
      <c r="C67" s="94"/>
      <c r="D67" s="94"/>
      <c r="E67" s="94"/>
      <c r="F67" s="94"/>
      <c r="G67" s="94"/>
      <c r="H67" s="94"/>
      <c r="I67" s="94"/>
      <c r="J67" s="94"/>
    </row>
    <row r="68" spans="1:13" x14ac:dyDescent="0.2">
      <c r="A68" s="36"/>
      <c r="B68" s="94" t="s">
        <v>106</v>
      </c>
      <c r="C68" s="36"/>
      <c r="D68" s="36"/>
      <c r="E68" s="36"/>
      <c r="F68" s="24"/>
      <c r="G68" s="24"/>
      <c r="H68" s="24"/>
      <c r="I68" s="24"/>
      <c r="J68" s="24"/>
    </row>
    <row r="69" spans="1:13" x14ac:dyDescent="0.2">
      <c r="A69" s="36"/>
      <c r="B69" s="141" t="s">
        <v>105</v>
      </c>
      <c r="C69" s="141"/>
      <c r="D69" s="141"/>
      <c r="E69" s="141"/>
      <c r="F69" s="24"/>
      <c r="G69" s="24"/>
      <c r="H69" s="24"/>
      <c r="I69" s="24"/>
      <c r="J69" s="24"/>
    </row>
    <row r="70" spans="1:13" x14ac:dyDescent="0.2">
      <c r="A70" s="36"/>
      <c r="B70" s="101" t="s">
        <v>104</v>
      </c>
      <c r="C70" s="36"/>
      <c r="D70" s="36"/>
      <c r="E70" s="36"/>
      <c r="F70" s="24"/>
      <c r="G70" s="24"/>
      <c r="H70" s="24"/>
      <c r="I70" s="24"/>
      <c r="J70" s="24"/>
    </row>
    <row r="71" spans="1:13" x14ac:dyDescent="0.2">
      <c r="A71" s="90"/>
      <c r="B71" s="101"/>
      <c r="C71" s="95"/>
      <c r="D71" s="38"/>
      <c r="E71" s="38"/>
      <c r="F71" s="38"/>
    </row>
    <row r="72" spans="1:13" x14ac:dyDescent="0.2">
      <c r="A72" s="90"/>
      <c r="B72" s="89"/>
      <c r="C72" s="90"/>
      <c r="D72" s="99"/>
      <c r="E72" s="1"/>
    </row>
    <row r="73" spans="1:13" x14ac:dyDescent="0.2">
      <c r="A73" s="90"/>
      <c r="E73" s="90"/>
    </row>
    <row r="74" spans="1:13" x14ac:dyDescent="0.2">
      <c r="A74" s="90"/>
      <c r="E74" s="90"/>
    </row>
    <row r="75" spans="1:13" x14ac:dyDescent="0.2">
      <c r="A75" s="90"/>
      <c r="E75" s="90"/>
    </row>
    <row r="76" spans="1:13" ht="21.75" customHeight="1" x14ac:dyDescent="0.2">
      <c r="A76" s="90"/>
      <c r="B76" s="95"/>
      <c r="E76" s="90"/>
    </row>
    <row r="77" spans="1:13" ht="39.75" customHeight="1" x14ac:dyDescent="0.2">
      <c r="A77" s="90"/>
      <c r="B77" s="89"/>
      <c r="E77" s="90"/>
      <c r="G77" s="99"/>
    </row>
    <row r="78" spans="1:13" ht="23.2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s="90" customFormat="1" ht="31.5" customHeight="1" x14ac:dyDescent="0.2">
      <c r="A79" s="37"/>
      <c r="B79" s="95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1:13" s="90" customFormat="1" ht="31.5" customHeight="1" x14ac:dyDescent="0.2">
      <c r="A80" s="37"/>
      <c r="B80" s="88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1:13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1:13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1:13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1:13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1:13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1:13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s="14" customFormat="1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21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</row>
    <row r="91" spans="1:13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</row>
    <row r="92" spans="1:13" ht="21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</row>
    <row r="93" spans="1:13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</row>
    <row r="95" spans="1:13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</row>
    <row r="97" spans="1:13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1:13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  <row r="99" spans="1:13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</row>
    <row r="100" spans="1:13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</row>
    <row r="101" spans="1:13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</row>
    <row r="103" spans="1:13" ht="18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</row>
    <row r="104" spans="1:13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</row>
    <row r="105" spans="1:13" ht="23.2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</row>
    <row r="106" spans="1:13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</row>
    <row r="110" spans="1:13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</row>
    <row r="112" spans="1:13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</row>
    <row r="113" spans="1:13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</row>
    <row r="115" spans="1:13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</row>
    <row r="116" spans="1:13" ht="23.2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</row>
    <row r="117" spans="1:13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</row>
    <row r="119" spans="1:13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</row>
    <row r="121" spans="1:13" ht="25.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</row>
    <row r="122" spans="1:13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</row>
    <row r="123" spans="1:13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</row>
    <row r="124" spans="1:13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</row>
    <row r="125" spans="1:13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</row>
    <row r="127" spans="1:13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</row>
  </sheetData>
  <protectedRanges>
    <protectedRange algorithmName="SHA-512" hashValue="1N9/XM9ToHyeuHeGcSKe359Xy+a1jrpzW/9fOj2XF2zI46zCj2KcW/BgajYZXOQK5PNx398XZFabAFWdGCLSLA==" saltValue="KsO7paTXPzVA5oZGNlYaaw==" spinCount="100000" sqref="A3:B3 C4:F6 C18:J18 G17:J17 G22:J22 C24:D29 F29:J29 C33:E40 G34:J40 F51:J51 G55:J55" name="Rozstęp1"/>
  </protectedRanges>
  <mergeCells count="76">
    <mergeCell ref="A61:J61"/>
    <mergeCell ref="C37:E37"/>
    <mergeCell ref="C38:E38"/>
    <mergeCell ref="C39:E39"/>
    <mergeCell ref="C40:E40"/>
    <mergeCell ref="A50:E50"/>
    <mergeCell ref="G46:J46"/>
    <mergeCell ref="D44:E44"/>
    <mergeCell ref="A42:A43"/>
    <mergeCell ref="D42:E43"/>
    <mergeCell ref="A60:J60"/>
    <mergeCell ref="B54:C54"/>
    <mergeCell ref="A30:J30"/>
    <mergeCell ref="F31:F32"/>
    <mergeCell ref="A49:J49"/>
    <mergeCell ref="A31:A32"/>
    <mergeCell ref="B31:B32"/>
    <mergeCell ref="B20:B21"/>
    <mergeCell ref="A20:A21"/>
    <mergeCell ref="A9:J9"/>
    <mergeCell ref="A11:A12"/>
    <mergeCell ref="A10:J10"/>
    <mergeCell ref="A19:J19"/>
    <mergeCell ref="C11:F11"/>
    <mergeCell ref="B11:B12"/>
    <mergeCell ref="G11:J11"/>
    <mergeCell ref="G20:J20"/>
    <mergeCell ref="C20:C21"/>
    <mergeCell ref="A62:J62"/>
    <mergeCell ref="A63:J63"/>
    <mergeCell ref="B69:E69"/>
    <mergeCell ref="G31:J31"/>
    <mergeCell ref="B59:E59"/>
    <mergeCell ref="A46:A48"/>
    <mergeCell ref="B48:E48"/>
    <mergeCell ref="A51:E51"/>
    <mergeCell ref="D55:E55"/>
    <mergeCell ref="A52:E52"/>
    <mergeCell ref="B55:C55"/>
    <mergeCell ref="C36:E36"/>
    <mergeCell ref="C31:E32"/>
    <mergeCell ref="C33:E33"/>
    <mergeCell ref="C34:E34"/>
    <mergeCell ref="C35:E35"/>
    <mergeCell ref="A22:F22"/>
    <mergeCell ref="D20:D21"/>
    <mergeCell ref="B58:E58"/>
    <mergeCell ref="B57:E57"/>
    <mergeCell ref="B42:B43"/>
    <mergeCell ref="C42:C43"/>
    <mergeCell ref="F42:F43"/>
    <mergeCell ref="A41:J41"/>
    <mergeCell ref="A45:J45"/>
    <mergeCell ref="G42:J42"/>
    <mergeCell ref="F46:F47"/>
    <mergeCell ref="D54:E54"/>
    <mergeCell ref="A53:J53"/>
    <mergeCell ref="B46:E47"/>
    <mergeCell ref="F20:F21"/>
    <mergeCell ref="E20:E21"/>
    <mergeCell ref="E8:F8"/>
    <mergeCell ref="C7:D7"/>
    <mergeCell ref="E7:F7"/>
    <mergeCell ref="C3:F3"/>
    <mergeCell ref="A1:J1"/>
    <mergeCell ref="A2:J2"/>
    <mergeCell ref="A3:B3"/>
    <mergeCell ref="A7:B7"/>
    <mergeCell ref="A8:B8"/>
    <mergeCell ref="C8:D8"/>
    <mergeCell ref="A4:B4"/>
    <mergeCell ref="A5:B5"/>
    <mergeCell ref="C4:F4"/>
    <mergeCell ref="C5:F5"/>
    <mergeCell ref="A6:B6"/>
    <mergeCell ref="E6:F6"/>
  </mergeCells>
  <phoneticPr fontId="2" type="noConversion"/>
  <pageMargins left="0.53" right="0.39" top="0.35" bottom="0.35" header="0.36" footer="0.34"/>
  <pageSetup paperSize="9" scale="55" orientation="portrait" horizontalDpi="300" verticalDpi="300" r:id="rId1"/>
  <headerFooter alignWithMargins="0"/>
  <rowBreaks count="1" manualBreakCount="1">
    <brk id="77" max="9" man="1"/>
  </rowBreaks>
  <colBreaks count="1" manualBreakCount="1">
    <brk id="10" min="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="130" zoomScaleNormal="100" zoomScaleSheetLayoutView="130" workbookViewId="0">
      <selection activeCell="I10" sqref="I10"/>
    </sheetView>
  </sheetViews>
  <sheetFormatPr defaultRowHeight="12.75" x14ac:dyDescent="0.2"/>
  <cols>
    <col min="2" max="2" width="36.42578125" customWidth="1"/>
  </cols>
  <sheetData>
    <row r="1" spans="1:6" ht="56.25" customHeight="1" x14ac:dyDescent="0.2">
      <c r="A1" s="166" t="s">
        <v>101</v>
      </c>
      <c r="B1" s="166"/>
      <c r="C1" s="166"/>
      <c r="D1" s="166"/>
      <c r="E1" s="166"/>
      <c r="F1" s="166"/>
    </row>
    <row r="3" spans="1:6" x14ac:dyDescent="0.2">
      <c r="A3" s="120"/>
      <c r="B3" s="120"/>
      <c r="C3" s="115" t="s">
        <v>79</v>
      </c>
      <c r="D3" s="116"/>
      <c r="E3" s="116"/>
      <c r="F3" s="117"/>
    </row>
    <row r="4" spans="1:6" x14ac:dyDescent="0.2">
      <c r="A4" s="121" t="s">
        <v>1</v>
      </c>
      <c r="B4" s="121"/>
      <c r="C4" s="114">
        <f>Budżet_PiR!C4</f>
        <v>0</v>
      </c>
      <c r="D4" s="114"/>
      <c r="E4" s="114"/>
      <c r="F4" s="114"/>
    </row>
    <row r="5" spans="1:6" x14ac:dyDescent="0.2">
      <c r="A5" s="121" t="s">
        <v>72</v>
      </c>
      <c r="B5" s="121"/>
      <c r="C5" s="114">
        <f>Budżet_PiR!C5</f>
        <v>0</v>
      </c>
      <c r="D5" s="114"/>
      <c r="E5" s="114"/>
      <c r="F5" s="114"/>
    </row>
    <row r="6" spans="1:6" x14ac:dyDescent="0.2">
      <c r="A6" s="123" t="s">
        <v>97</v>
      </c>
      <c r="B6" s="124"/>
      <c r="C6" s="96" t="str">
        <f>Budżet_PiR!C6</f>
        <v>xx</v>
      </c>
      <c r="D6" s="96" t="str">
        <f>Budżet_PiR!D6</f>
        <v>xx</v>
      </c>
      <c r="E6" s="170" t="str">
        <f>Budżet_PiR!E6</f>
        <v>xxx</v>
      </c>
      <c r="F6" s="171"/>
    </row>
    <row r="32" spans="1:2" ht="26.25" customHeight="1" x14ac:dyDescent="0.2">
      <c r="A32" s="167"/>
      <c r="B32" s="167"/>
    </row>
    <row r="33" spans="1:6" ht="22.5" customHeight="1" x14ac:dyDescent="0.2">
      <c r="A33" s="168" t="s">
        <v>122</v>
      </c>
      <c r="B33" s="168"/>
      <c r="C33" s="110"/>
      <c r="D33" s="110"/>
      <c r="E33" s="110"/>
      <c r="F33" s="110"/>
    </row>
    <row r="34" spans="1:6" x14ac:dyDescent="0.2">
      <c r="A34" s="169" t="s">
        <v>123</v>
      </c>
      <c r="B34" s="169"/>
      <c r="C34" s="169"/>
      <c r="D34" s="169"/>
      <c r="E34" s="169"/>
      <c r="F34" s="169"/>
    </row>
    <row r="35" spans="1:6" x14ac:dyDescent="0.2">
      <c r="A35" s="169" t="s">
        <v>102</v>
      </c>
      <c r="B35" s="169"/>
      <c r="C35" s="110"/>
      <c r="D35" s="110"/>
      <c r="E35" s="110"/>
      <c r="F35" s="110"/>
    </row>
    <row r="37" spans="1:6" ht="38.25" customHeight="1" x14ac:dyDescent="0.2">
      <c r="A37" s="111"/>
      <c r="B37" s="109"/>
      <c r="C37" s="109"/>
      <c r="D37" s="109"/>
    </row>
    <row r="38" spans="1:6" x14ac:dyDescent="0.2">
      <c r="A38" s="109"/>
      <c r="B38" s="109"/>
      <c r="C38" s="109"/>
      <c r="D38" s="109"/>
    </row>
    <row r="44" spans="1:6" x14ac:dyDescent="0.2">
      <c r="A44" s="109"/>
      <c r="B44" s="109"/>
    </row>
    <row r="45" spans="1:6" x14ac:dyDescent="0.2">
      <c r="A45" s="109"/>
      <c r="B45" s="112"/>
    </row>
  </sheetData>
  <mergeCells count="13">
    <mergeCell ref="A32:B32"/>
    <mergeCell ref="A33:B33"/>
    <mergeCell ref="A35:B35"/>
    <mergeCell ref="A34:F34"/>
    <mergeCell ref="A6:B6"/>
    <mergeCell ref="E6:F6"/>
    <mergeCell ref="A5:B5"/>
    <mergeCell ref="C5:F5"/>
    <mergeCell ref="A1:F1"/>
    <mergeCell ref="A3:B3"/>
    <mergeCell ref="C3:F3"/>
    <mergeCell ref="A4:B4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view="pageBreakPreview" zoomScale="70" zoomScaleNormal="100" workbookViewId="0">
      <selection sqref="A1:XFD1"/>
    </sheetView>
  </sheetViews>
  <sheetFormatPr defaultRowHeight="12.75" x14ac:dyDescent="0.2"/>
  <cols>
    <col min="1" max="1" width="5.42578125" style="2" customWidth="1"/>
    <col min="2" max="2" width="31.5703125" style="1" customWidth="1"/>
    <col min="3" max="4" width="15.85546875" style="49" customWidth="1"/>
    <col min="5" max="6" width="15.85546875" style="2" customWidth="1"/>
    <col min="7" max="7" width="15.85546875" style="49" customWidth="1"/>
    <col min="8" max="9" width="11.7109375" style="2" customWidth="1"/>
    <col min="10" max="10" width="13.28515625" style="49" customWidth="1"/>
    <col min="11" max="12" width="11.7109375" style="2" customWidth="1"/>
    <col min="13" max="13" width="14.42578125" style="49" customWidth="1"/>
    <col min="14" max="15" width="11.7109375" style="2" customWidth="1"/>
    <col min="16" max="16" width="14.5703125" style="49" customWidth="1"/>
    <col min="17" max="18" width="11.7109375" style="2" customWidth="1"/>
    <col min="19" max="19" width="14.5703125" style="49" customWidth="1"/>
    <col min="20" max="16384" width="9.140625" style="1"/>
  </cols>
  <sheetData>
    <row r="1" spans="1:20" ht="34.5" customHeight="1" x14ac:dyDescent="0.2">
      <c r="A1" s="183" t="s">
        <v>49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20" ht="34.5" customHeight="1" x14ac:dyDescent="0.2">
      <c r="A2" s="174" t="s">
        <v>50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20" s="52" customFormat="1" ht="25.5" customHeight="1" x14ac:dyDescent="0.2">
      <c r="A3" s="184" t="s">
        <v>3</v>
      </c>
      <c r="B3" s="184" t="s">
        <v>51</v>
      </c>
      <c r="C3" s="175" t="s">
        <v>5</v>
      </c>
      <c r="D3" s="175"/>
      <c r="E3" s="175"/>
      <c r="F3" s="175"/>
      <c r="G3" s="175"/>
      <c r="H3" s="175" t="s">
        <v>11</v>
      </c>
      <c r="I3" s="175"/>
      <c r="J3" s="175"/>
      <c r="K3" s="175" t="s">
        <v>12</v>
      </c>
      <c r="L3" s="175"/>
      <c r="M3" s="175"/>
      <c r="N3" s="175" t="s">
        <v>13</v>
      </c>
      <c r="O3" s="175"/>
      <c r="P3" s="175"/>
      <c r="Q3" s="175" t="s">
        <v>14</v>
      </c>
      <c r="R3" s="175"/>
      <c r="S3" s="175"/>
    </row>
    <row r="4" spans="1:20" s="52" customFormat="1" ht="25.5" customHeight="1" x14ac:dyDescent="0.2">
      <c r="A4" s="185"/>
      <c r="B4" s="185"/>
      <c r="C4" s="181" t="s">
        <v>52</v>
      </c>
      <c r="D4" s="182"/>
      <c r="E4" s="178" t="s">
        <v>53</v>
      </c>
      <c r="F4" s="179"/>
      <c r="G4" s="176" t="s">
        <v>54</v>
      </c>
      <c r="H4" s="178" t="s">
        <v>53</v>
      </c>
      <c r="I4" s="179"/>
      <c r="J4" s="176" t="s">
        <v>54</v>
      </c>
      <c r="K4" s="178" t="s">
        <v>53</v>
      </c>
      <c r="L4" s="179"/>
      <c r="M4" s="176" t="s">
        <v>54</v>
      </c>
      <c r="N4" s="178" t="s">
        <v>53</v>
      </c>
      <c r="O4" s="179"/>
      <c r="P4" s="176" t="s">
        <v>54</v>
      </c>
      <c r="Q4" s="178" t="s">
        <v>53</v>
      </c>
      <c r="R4" s="179"/>
      <c r="S4" s="176" t="s">
        <v>54</v>
      </c>
    </row>
    <row r="5" spans="1:20" s="52" customFormat="1" x14ac:dyDescent="0.2">
      <c r="A5" s="186"/>
      <c r="B5" s="186"/>
      <c r="C5" s="70" t="s">
        <v>55</v>
      </c>
      <c r="D5" s="70" t="s">
        <v>56</v>
      </c>
      <c r="E5" s="70" t="s">
        <v>55</v>
      </c>
      <c r="F5" s="70" t="s">
        <v>56</v>
      </c>
      <c r="G5" s="177"/>
      <c r="H5" s="70" t="s">
        <v>55</v>
      </c>
      <c r="I5" s="70" t="s">
        <v>56</v>
      </c>
      <c r="J5" s="177"/>
      <c r="K5" s="70" t="s">
        <v>55</v>
      </c>
      <c r="L5" s="70" t="s">
        <v>56</v>
      </c>
      <c r="M5" s="177"/>
      <c r="N5" s="70" t="s">
        <v>55</v>
      </c>
      <c r="O5" s="70" t="s">
        <v>56</v>
      </c>
      <c r="P5" s="177"/>
      <c r="Q5" s="70" t="s">
        <v>55</v>
      </c>
      <c r="R5" s="70" t="s">
        <v>56</v>
      </c>
      <c r="S5" s="177"/>
    </row>
    <row r="6" spans="1:20" ht="41.25" customHeight="1" x14ac:dyDescent="0.2">
      <c r="A6" s="62">
        <v>1</v>
      </c>
      <c r="B6" s="4" t="s">
        <v>80</v>
      </c>
      <c r="C6" s="7">
        <f>StawkiGodzinowe!C5</f>
        <v>0</v>
      </c>
      <c r="D6" s="53">
        <f>StawkiGodzinowe!C6</f>
        <v>0</v>
      </c>
      <c r="E6" s="65">
        <f>H6+K6+N6+Q6</f>
        <v>0</v>
      </c>
      <c r="F6" s="65">
        <f>I6+L6+O6+R6</f>
        <v>0</v>
      </c>
      <c r="G6" s="32">
        <f>C6*E6+D6*F6</f>
        <v>0</v>
      </c>
      <c r="H6" s="63"/>
      <c r="I6" s="59"/>
      <c r="J6" s="102">
        <f>C6*H6+D6*I6</f>
        <v>0</v>
      </c>
      <c r="K6" s="63"/>
      <c r="L6" s="59"/>
      <c r="M6" s="7">
        <f>C6*K6+L6*D6</f>
        <v>0</v>
      </c>
      <c r="N6" s="63"/>
      <c r="O6" s="59"/>
      <c r="P6" s="7">
        <f>N6*C6+O6*D6</f>
        <v>0</v>
      </c>
      <c r="Q6" s="63"/>
      <c r="R6" s="59"/>
      <c r="S6" s="7">
        <f>C6*Q6+R6*D6</f>
        <v>0</v>
      </c>
    </row>
    <row r="7" spans="1:20" ht="41.25" customHeight="1" x14ac:dyDescent="0.2">
      <c r="A7" s="62">
        <v>2</v>
      </c>
      <c r="B7" s="4" t="s">
        <v>81</v>
      </c>
      <c r="C7" s="7">
        <f>StawkiGodzinowe!C7</f>
        <v>0</v>
      </c>
      <c r="D7" s="7">
        <f>StawkiGodzinowe!C8</f>
        <v>0</v>
      </c>
      <c r="E7" s="65">
        <f t="shared" ref="E7:E9" si="0">H7+K7+N7+Q7</f>
        <v>0</v>
      </c>
      <c r="F7" s="65">
        <f t="shared" ref="F7:F9" si="1">I7+L7+O7+R7</f>
        <v>0</v>
      </c>
      <c r="G7" s="32">
        <f t="shared" ref="G7:G9" si="2">C7*E7+D7*F7</f>
        <v>0</v>
      </c>
      <c r="H7" s="63"/>
      <c r="I7" s="59"/>
      <c r="J7" s="7">
        <f t="shared" ref="J7:J9" si="3">C7*H7+D7*I7</f>
        <v>0</v>
      </c>
      <c r="K7" s="63"/>
      <c r="L7" s="59"/>
      <c r="M7" s="7">
        <f t="shared" ref="M7:M9" si="4">C7*K7+L7*D7</f>
        <v>0</v>
      </c>
      <c r="N7" s="63"/>
      <c r="O7" s="59"/>
      <c r="P7" s="7">
        <f t="shared" ref="P7:P9" si="5">N7*C7+O7*D7</f>
        <v>0</v>
      </c>
      <c r="Q7" s="63"/>
      <c r="R7" s="59"/>
      <c r="S7" s="7">
        <f t="shared" ref="S7:S9" si="6">C7*Q7+R7*D7</f>
        <v>0</v>
      </c>
    </row>
    <row r="8" spans="1:20" ht="72" customHeight="1" x14ac:dyDescent="0.2">
      <c r="A8" s="62">
        <v>3</v>
      </c>
      <c r="B8" s="4" t="s">
        <v>82</v>
      </c>
      <c r="C8" s="7">
        <f>StawkiGodzinowe!C9</f>
        <v>0</v>
      </c>
      <c r="D8" s="7">
        <f>StawkiGodzinowe!C10</f>
        <v>0</v>
      </c>
      <c r="E8" s="65">
        <f t="shared" si="0"/>
        <v>0</v>
      </c>
      <c r="F8" s="65">
        <f t="shared" si="1"/>
        <v>0</v>
      </c>
      <c r="G8" s="32">
        <f t="shared" si="2"/>
        <v>0</v>
      </c>
      <c r="H8" s="63"/>
      <c r="I8" s="59"/>
      <c r="J8" s="7">
        <f t="shared" si="3"/>
        <v>0</v>
      </c>
      <c r="K8" s="63"/>
      <c r="L8" s="59"/>
      <c r="M8" s="7">
        <f t="shared" si="4"/>
        <v>0</v>
      </c>
      <c r="N8" s="63"/>
      <c r="O8" s="59"/>
      <c r="P8" s="7">
        <f t="shared" si="5"/>
        <v>0</v>
      </c>
      <c r="Q8" s="63"/>
      <c r="R8" s="59"/>
      <c r="S8" s="7">
        <f t="shared" si="6"/>
        <v>0</v>
      </c>
    </row>
    <row r="9" spans="1:20" ht="41.25" customHeight="1" x14ac:dyDescent="0.2">
      <c r="A9" s="62">
        <v>4</v>
      </c>
      <c r="B9" s="4" t="s">
        <v>83</v>
      </c>
      <c r="C9" s="7">
        <f>StawkiGodzinowe!C11</f>
        <v>0</v>
      </c>
      <c r="D9" s="7">
        <f>StawkiGodzinowe!C12</f>
        <v>0</v>
      </c>
      <c r="E9" s="65">
        <f t="shared" si="0"/>
        <v>0</v>
      </c>
      <c r="F9" s="65">
        <f t="shared" si="1"/>
        <v>0</v>
      </c>
      <c r="G9" s="32">
        <f t="shared" si="2"/>
        <v>0</v>
      </c>
      <c r="H9" s="63"/>
      <c r="I9" s="63"/>
      <c r="J9" s="7">
        <f t="shared" si="3"/>
        <v>0</v>
      </c>
      <c r="K9" s="63"/>
      <c r="L9" s="63"/>
      <c r="M9" s="7">
        <f t="shared" si="4"/>
        <v>0</v>
      </c>
      <c r="N9" s="63"/>
      <c r="O9" s="63"/>
      <c r="P9" s="7">
        <f t="shared" si="5"/>
        <v>0</v>
      </c>
      <c r="Q9" s="63"/>
      <c r="R9" s="63"/>
      <c r="S9" s="7">
        <f t="shared" si="6"/>
        <v>0</v>
      </c>
    </row>
    <row r="10" spans="1:20" s="14" customFormat="1" ht="41.25" customHeight="1" x14ac:dyDescent="0.2">
      <c r="A10" s="132" t="s">
        <v>5</v>
      </c>
      <c r="B10" s="133"/>
      <c r="C10" s="133"/>
      <c r="D10" s="134"/>
      <c r="E10" s="30">
        <f t="shared" ref="E10:S10" si="7">SUM(E6:E9)</f>
        <v>0</v>
      </c>
      <c r="F10" s="30">
        <f t="shared" si="7"/>
        <v>0</v>
      </c>
      <c r="G10" s="48">
        <f t="shared" si="7"/>
        <v>0</v>
      </c>
      <c r="H10" s="67">
        <f t="shared" si="7"/>
        <v>0</v>
      </c>
      <c r="I10" s="67">
        <f t="shared" si="7"/>
        <v>0</v>
      </c>
      <c r="J10" s="12">
        <f t="shared" si="7"/>
        <v>0</v>
      </c>
      <c r="K10" s="67">
        <f t="shared" si="7"/>
        <v>0</v>
      </c>
      <c r="L10" s="67">
        <f t="shared" si="7"/>
        <v>0</v>
      </c>
      <c r="M10" s="12">
        <f t="shared" si="7"/>
        <v>0</v>
      </c>
      <c r="N10" s="67">
        <f t="shared" si="7"/>
        <v>0</v>
      </c>
      <c r="O10" s="67">
        <f t="shared" si="7"/>
        <v>0</v>
      </c>
      <c r="P10" s="12">
        <f t="shared" si="7"/>
        <v>0</v>
      </c>
      <c r="Q10" s="67">
        <f t="shared" si="7"/>
        <v>0</v>
      </c>
      <c r="R10" s="67">
        <f t="shared" si="7"/>
        <v>0</v>
      </c>
      <c r="S10" s="12">
        <f t="shared" si="7"/>
        <v>0</v>
      </c>
    </row>
    <row r="11" spans="1:20" ht="15" customHeight="1" x14ac:dyDescent="0.2">
      <c r="A11" s="180" t="s">
        <v>57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</row>
    <row r="12" spans="1:20" ht="28.5" customHeight="1" x14ac:dyDescent="0.2">
      <c r="A12" s="174" t="s">
        <v>58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</row>
    <row r="13" spans="1:20" s="51" customFormat="1" ht="21.75" customHeight="1" x14ac:dyDescent="0.2">
      <c r="A13" s="175" t="s">
        <v>3</v>
      </c>
      <c r="B13" s="175" t="s">
        <v>59</v>
      </c>
      <c r="C13" s="175" t="s">
        <v>5</v>
      </c>
      <c r="D13" s="175"/>
      <c r="E13" s="175"/>
      <c r="F13" s="175"/>
      <c r="G13" s="175"/>
      <c r="H13" s="175" t="s">
        <v>11</v>
      </c>
      <c r="I13" s="175"/>
      <c r="J13" s="175"/>
      <c r="K13" s="175" t="s">
        <v>12</v>
      </c>
      <c r="L13" s="175"/>
      <c r="M13" s="175"/>
      <c r="N13" s="175" t="s">
        <v>13</v>
      </c>
      <c r="O13" s="175"/>
      <c r="P13" s="175"/>
      <c r="Q13" s="175" t="s">
        <v>14</v>
      </c>
      <c r="R13" s="175"/>
      <c r="S13" s="175"/>
    </row>
    <row r="14" spans="1:20" s="51" customFormat="1" x14ac:dyDescent="0.2">
      <c r="A14" s="175"/>
      <c r="B14" s="175"/>
      <c r="C14" s="172" t="s">
        <v>52</v>
      </c>
      <c r="D14" s="172"/>
      <c r="E14" s="175" t="s">
        <v>53</v>
      </c>
      <c r="F14" s="175"/>
      <c r="G14" s="172" t="s">
        <v>54</v>
      </c>
      <c r="H14" s="175" t="s">
        <v>53</v>
      </c>
      <c r="I14" s="175"/>
      <c r="J14" s="172" t="s">
        <v>54</v>
      </c>
      <c r="K14" s="175" t="s">
        <v>53</v>
      </c>
      <c r="L14" s="175"/>
      <c r="M14" s="172" t="s">
        <v>54</v>
      </c>
      <c r="N14" s="175" t="s">
        <v>53</v>
      </c>
      <c r="O14" s="175"/>
      <c r="P14" s="172" t="s">
        <v>54</v>
      </c>
      <c r="Q14" s="175" t="s">
        <v>53</v>
      </c>
      <c r="R14" s="175"/>
      <c r="S14" s="172" t="s">
        <v>54</v>
      </c>
    </row>
    <row r="15" spans="1:20" s="51" customFormat="1" x14ac:dyDescent="0.2">
      <c r="A15" s="175"/>
      <c r="B15" s="175"/>
      <c r="C15" s="70" t="s">
        <v>55</v>
      </c>
      <c r="D15" s="70" t="s">
        <v>56</v>
      </c>
      <c r="E15" s="70" t="s">
        <v>55</v>
      </c>
      <c r="F15" s="70" t="s">
        <v>56</v>
      </c>
      <c r="G15" s="172"/>
      <c r="H15" s="70" t="s">
        <v>55</v>
      </c>
      <c r="I15" s="70" t="s">
        <v>56</v>
      </c>
      <c r="J15" s="172"/>
      <c r="K15" s="70" t="s">
        <v>55</v>
      </c>
      <c r="L15" s="70" t="s">
        <v>56</v>
      </c>
      <c r="M15" s="172"/>
      <c r="N15" s="70" t="s">
        <v>55</v>
      </c>
      <c r="O15" s="70" t="s">
        <v>56</v>
      </c>
      <c r="P15" s="172"/>
      <c r="Q15" s="70" t="s">
        <v>55</v>
      </c>
      <c r="R15" s="70" t="s">
        <v>56</v>
      </c>
      <c r="S15" s="172"/>
    </row>
    <row r="16" spans="1:20" ht="30" customHeight="1" x14ac:dyDescent="0.2">
      <c r="A16" s="62">
        <v>1</v>
      </c>
      <c r="B16" s="4" t="s">
        <v>68</v>
      </c>
      <c r="C16" s="7">
        <f>StawkiGodzinowe!D5</f>
        <v>0</v>
      </c>
      <c r="D16" s="7">
        <f>StawkiGodzinowe!D6</f>
        <v>0</v>
      </c>
      <c r="E16" s="62">
        <f>H16+K16+N16+Q16</f>
        <v>0</v>
      </c>
      <c r="F16" s="62">
        <f>I16+L16+O16+R16</f>
        <v>0</v>
      </c>
      <c r="G16" s="7">
        <f>C16*E16+D16*F16</f>
        <v>0</v>
      </c>
      <c r="H16" s="63"/>
      <c r="I16" s="63"/>
      <c r="J16" s="7">
        <f>C16*H16+D16*I16</f>
        <v>0</v>
      </c>
      <c r="K16" s="63"/>
      <c r="L16" s="63"/>
      <c r="M16" s="7">
        <f>C16*K16+L16*D16</f>
        <v>0</v>
      </c>
      <c r="N16" s="63"/>
      <c r="O16" s="63"/>
      <c r="P16" s="7">
        <f>N16*C16+O16*D16</f>
        <v>0</v>
      </c>
      <c r="Q16" s="63"/>
      <c r="R16" s="63"/>
      <c r="S16" s="7">
        <f>C16*Q16+R16*D16</f>
        <v>0</v>
      </c>
      <c r="T16" s="50"/>
    </row>
    <row r="17" spans="1:19" ht="30" customHeight="1" x14ac:dyDescent="0.2">
      <c r="A17" s="62">
        <v>2</v>
      </c>
      <c r="B17" s="4" t="s">
        <v>69</v>
      </c>
      <c r="C17" s="7">
        <f>StawkiGodzinowe!D7</f>
        <v>0</v>
      </c>
      <c r="D17" s="7">
        <f>StawkiGodzinowe!D8</f>
        <v>0</v>
      </c>
      <c r="E17" s="62">
        <f t="shared" ref="E17:E19" si="8">H17+K17+N17+Q17</f>
        <v>0</v>
      </c>
      <c r="F17" s="62">
        <f t="shared" ref="F17:F19" si="9">I17+L17+O17+R17</f>
        <v>0</v>
      </c>
      <c r="G17" s="7">
        <f t="shared" ref="G17:G19" si="10">C17*E17+D17*F17</f>
        <v>0</v>
      </c>
      <c r="H17" s="63"/>
      <c r="I17" s="63"/>
      <c r="J17" s="7">
        <f>C17*H17+D17*I17</f>
        <v>0</v>
      </c>
      <c r="K17" s="63"/>
      <c r="L17" s="63"/>
      <c r="M17" s="7">
        <f t="shared" ref="M17:M19" si="11">C17*K17+L17*D17</f>
        <v>0</v>
      </c>
      <c r="N17" s="63"/>
      <c r="O17" s="63"/>
      <c r="P17" s="7">
        <f t="shared" ref="P17:P19" si="12">N17*C17+O17*D17</f>
        <v>0</v>
      </c>
      <c r="Q17" s="63"/>
      <c r="R17" s="63"/>
      <c r="S17" s="7">
        <f t="shared" ref="S17:S19" si="13">C17*Q17+R17*D17</f>
        <v>0</v>
      </c>
    </row>
    <row r="18" spans="1:19" ht="52.5" customHeight="1" x14ac:dyDescent="0.2">
      <c r="A18" s="62">
        <v>3</v>
      </c>
      <c r="B18" s="4" t="s">
        <v>70</v>
      </c>
      <c r="C18" s="7">
        <f>StawkiGodzinowe!D9</f>
        <v>0</v>
      </c>
      <c r="D18" s="7">
        <f>StawkiGodzinowe!D10</f>
        <v>0</v>
      </c>
      <c r="E18" s="62">
        <f t="shared" si="8"/>
        <v>0</v>
      </c>
      <c r="F18" s="62">
        <f t="shared" si="9"/>
        <v>0</v>
      </c>
      <c r="G18" s="7">
        <f t="shared" si="10"/>
        <v>0</v>
      </c>
      <c r="H18" s="63"/>
      <c r="I18" s="63"/>
      <c r="J18" s="7">
        <f t="shared" ref="J18:J19" si="14">C18*H18+D18*I18</f>
        <v>0</v>
      </c>
      <c r="K18" s="63"/>
      <c r="L18" s="63"/>
      <c r="M18" s="7">
        <f t="shared" si="11"/>
        <v>0</v>
      </c>
      <c r="N18" s="63"/>
      <c r="O18" s="63"/>
      <c r="P18" s="7">
        <f t="shared" si="12"/>
        <v>0</v>
      </c>
      <c r="Q18" s="63"/>
      <c r="R18" s="63"/>
      <c r="S18" s="7">
        <f t="shared" si="13"/>
        <v>0</v>
      </c>
    </row>
    <row r="19" spans="1:19" ht="38.25" customHeight="1" x14ac:dyDescent="0.2">
      <c r="A19" s="62">
        <v>4</v>
      </c>
      <c r="B19" s="4" t="s">
        <v>71</v>
      </c>
      <c r="C19" s="7">
        <f>StawkiGodzinowe!D11</f>
        <v>0</v>
      </c>
      <c r="D19" s="7">
        <f>StawkiGodzinowe!D12</f>
        <v>0</v>
      </c>
      <c r="E19" s="62">
        <f t="shared" si="8"/>
        <v>0</v>
      </c>
      <c r="F19" s="62">
        <f t="shared" si="9"/>
        <v>0</v>
      </c>
      <c r="G19" s="7">
        <f t="shared" si="10"/>
        <v>0</v>
      </c>
      <c r="H19" s="63"/>
      <c r="I19" s="63"/>
      <c r="J19" s="7">
        <f t="shared" si="14"/>
        <v>0</v>
      </c>
      <c r="K19" s="63"/>
      <c r="L19" s="63"/>
      <c r="M19" s="7">
        <f t="shared" si="11"/>
        <v>0</v>
      </c>
      <c r="N19" s="63"/>
      <c r="O19" s="63"/>
      <c r="P19" s="7">
        <f t="shared" si="12"/>
        <v>0</v>
      </c>
      <c r="Q19" s="63"/>
      <c r="R19" s="63"/>
      <c r="S19" s="7">
        <f t="shared" si="13"/>
        <v>0</v>
      </c>
    </row>
    <row r="20" spans="1:19" s="14" customFormat="1" ht="25.5" customHeight="1" x14ac:dyDescent="0.2">
      <c r="A20" s="132" t="s">
        <v>5</v>
      </c>
      <c r="B20" s="133"/>
      <c r="C20" s="133"/>
      <c r="D20" s="134"/>
      <c r="E20" s="67">
        <f t="shared" ref="E20:S20" si="15">SUM(E16:E19)</f>
        <v>0</v>
      </c>
      <c r="F20" s="67">
        <f t="shared" si="15"/>
        <v>0</v>
      </c>
      <c r="G20" s="12">
        <f t="shared" si="15"/>
        <v>0</v>
      </c>
      <c r="H20" s="67">
        <f t="shared" si="15"/>
        <v>0</v>
      </c>
      <c r="I20" s="67">
        <f t="shared" si="15"/>
        <v>0</v>
      </c>
      <c r="J20" s="12">
        <f t="shared" si="15"/>
        <v>0</v>
      </c>
      <c r="K20" s="67">
        <f t="shared" si="15"/>
        <v>0</v>
      </c>
      <c r="L20" s="67">
        <f t="shared" si="15"/>
        <v>0</v>
      </c>
      <c r="M20" s="12">
        <f t="shared" si="15"/>
        <v>0</v>
      </c>
      <c r="N20" s="67">
        <f t="shared" si="15"/>
        <v>0</v>
      </c>
      <c r="O20" s="67">
        <f t="shared" si="15"/>
        <v>0</v>
      </c>
      <c r="P20" s="12">
        <f t="shared" si="15"/>
        <v>0</v>
      </c>
      <c r="Q20" s="67">
        <f t="shared" si="15"/>
        <v>0</v>
      </c>
      <c r="R20" s="67">
        <f t="shared" si="15"/>
        <v>0</v>
      </c>
      <c r="S20" s="12">
        <f t="shared" si="15"/>
        <v>0</v>
      </c>
    </row>
    <row r="21" spans="1:19" ht="21" customHeight="1" x14ac:dyDescent="0.2">
      <c r="A21" s="173" t="s">
        <v>60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</row>
    <row r="22" spans="1:19" ht="38.25" customHeight="1" x14ac:dyDescent="0.2">
      <c r="A22" s="174" t="s">
        <v>61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</row>
    <row r="23" spans="1:19" ht="21" customHeight="1" x14ac:dyDescent="0.2">
      <c r="A23" s="175" t="s">
        <v>3</v>
      </c>
      <c r="B23" s="175" t="s">
        <v>62</v>
      </c>
      <c r="C23" s="175" t="s">
        <v>5</v>
      </c>
      <c r="D23" s="175"/>
      <c r="E23" s="175"/>
      <c r="F23" s="175"/>
      <c r="G23" s="175"/>
      <c r="H23" s="175" t="s">
        <v>11</v>
      </c>
      <c r="I23" s="175"/>
      <c r="J23" s="175"/>
      <c r="K23" s="175" t="s">
        <v>12</v>
      </c>
      <c r="L23" s="175"/>
      <c r="M23" s="175"/>
      <c r="N23" s="175" t="s">
        <v>13</v>
      </c>
      <c r="O23" s="175"/>
      <c r="P23" s="175"/>
      <c r="Q23" s="175" t="s">
        <v>14</v>
      </c>
      <c r="R23" s="175"/>
      <c r="S23" s="175"/>
    </row>
    <row r="24" spans="1:19" ht="21" customHeight="1" x14ac:dyDescent="0.2">
      <c r="A24" s="175"/>
      <c r="B24" s="175"/>
      <c r="C24" s="172" t="s">
        <v>52</v>
      </c>
      <c r="D24" s="172"/>
      <c r="E24" s="175" t="s">
        <v>53</v>
      </c>
      <c r="F24" s="175"/>
      <c r="G24" s="172" t="s">
        <v>54</v>
      </c>
      <c r="H24" s="175" t="s">
        <v>53</v>
      </c>
      <c r="I24" s="175"/>
      <c r="J24" s="172" t="s">
        <v>54</v>
      </c>
      <c r="K24" s="175" t="s">
        <v>53</v>
      </c>
      <c r="L24" s="175"/>
      <c r="M24" s="172" t="s">
        <v>54</v>
      </c>
      <c r="N24" s="175" t="s">
        <v>53</v>
      </c>
      <c r="O24" s="175"/>
      <c r="P24" s="172" t="s">
        <v>54</v>
      </c>
      <c r="Q24" s="175" t="s">
        <v>53</v>
      </c>
      <c r="R24" s="175"/>
      <c r="S24" s="172" t="s">
        <v>54</v>
      </c>
    </row>
    <row r="25" spans="1:19" x14ac:dyDescent="0.2">
      <c r="A25" s="175"/>
      <c r="B25" s="175"/>
      <c r="C25" s="70" t="s">
        <v>55</v>
      </c>
      <c r="D25" s="70" t="s">
        <v>56</v>
      </c>
      <c r="E25" s="70" t="s">
        <v>55</v>
      </c>
      <c r="F25" s="70" t="s">
        <v>56</v>
      </c>
      <c r="G25" s="172"/>
      <c r="H25" s="70" t="s">
        <v>55</v>
      </c>
      <c r="I25" s="70" t="s">
        <v>56</v>
      </c>
      <c r="J25" s="172"/>
      <c r="K25" s="70" t="s">
        <v>55</v>
      </c>
      <c r="L25" s="70" t="s">
        <v>56</v>
      </c>
      <c r="M25" s="172"/>
      <c r="N25" s="70" t="s">
        <v>55</v>
      </c>
      <c r="O25" s="70" t="s">
        <v>56</v>
      </c>
      <c r="P25" s="172"/>
      <c r="Q25" s="70" t="s">
        <v>55</v>
      </c>
      <c r="R25" s="70" t="s">
        <v>56</v>
      </c>
      <c r="S25" s="172"/>
    </row>
    <row r="26" spans="1:19" ht="32.25" customHeight="1" x14ac:dyDescent="0.2">
      <c r="A26" s="68">
        <v>1</v>
      </c>
      <c r="B26" s="4" t="s">
        <v>68</v>
      </c>
      <c r="C26" s="7">
        <f>StawkiGodzinowe!D5</f>
        <v>0</v>
      </c>
      <c r="D26" s="7">
        <f>StawkiGodzinowe!D6</f>
        <v>0</v>
      </c>
      <c r="E26" s="54">
        <f>H26+K26+N26+Q26</f>
        <v>0</v>
      </c>
      <c r="F26" s="54">
        <f>I26+L26+O26+R26</f>
        <v>0</v>
      </c>
      <c r="G26" s="53">
        <f>C26*E26+D26*F26</f>
        <v>0</v>
      </c>
      <c r="H26" s="56"/>
      <c r="I26" s="56"/>
      <c r="J26" s="53">
        <f>C26*H26+D26*I26</f>
        <v>0</v>
      </c>
      <c r="K26" s="56"/>
      <c r="L26" s="56"/>
      <c r="M26" s="53">
        <f>C26*K26+L26*D26</f>
        <v>0</v>
      </c>
      <c r="N26" s="56"/>
      <c r="O26" s="56"/>
      <c r="P26" s="53">
        <f>N26*C26+O26*D26</f>
        <v>0</v>
      </c>
      <c r="Q26" s="56"/>
      <c r="R26" s="56"/>
      <c r="S26" s="53">
        <f>C26*Q26+R26*D26</f>
        <v>0</v>
      </c>
    </row>
    <row r="27" spans="1:19" ht="32.25" customHeight="1" x14ac:dyDescent="0.2">
      <c r="A27" s="68">
        <v>2</v>
      </c>
      <c r="B27" s="4" t="s">
        <v>69</v>
      </c>
      <c r="C27" s="7">
        <f>StawkiGodzinowe!D7</f>
        <v>0</v>
      </c>
      <c r="D27" s="7">
        <f>StawkiGodzinowe!D8</f>
        <v>0</v>
      </c>
      <c r="E27" s="54">
        <f t="shared" ref="E27:E29" si="16">H27+K27+N27+Q27</f>
        <v>0</v>
      </c>
      <c r="F27" s="54">
        <f t="shared" ref="F27:F29" si="17">I27+L27+O27+R27</f>
        <v>0</v>
      </c>
      <c r="G27" s="53">
        <f t="shared" ref="G27:G29" si="18">C27*E27+D27*F27</f>
        <v>0</v>
      </c>
      <c r="H27" s="56"/>
      <c r="I27" s="56"/>
      <c r="J27" s="53">
        <f>C27*H27+D27*I27</f>
        <v>0</v>
      </c>
      <c r="K27" s="56"/>
      <c r="L27" s="56"/>
      <c r="M27" s="53">
        <f t="shared" ref="M27:M29" si="19">C27*K27+L27*D27</f>
        <v>0</v>
      </c>
      <c r="N27" s="56"/>
      <c r="O27" s="56"/>
      <c r="P27" s="53">
        <f t="shared" ref="P27:P29" si="20">N27*C27+O27*D27</f>
        <v>0</v>
      </c>
      <c r="Q27" s="56"/>
      <c r="R27" s="56"/>
      <c r="S27" s="53">
        <f t="shared" ref="S27:S29" si="21">C27*Q27+R27*D27</f>
        <v>0</v>
      </c>
    </row>
    <row r="28" spans="1:19" ht="65.25" customHeight="1" x14ac:dyDescent="0.2">
      <c r="A28" s="68">
        <v>3</v>
      </c>
      <c r="B28" s="4" t="s">
        <v>70</v>
      </c>
      <c r="C28" s="7">
        <f>StawkiGodzinowe!D9</f>
        <v>0</v>
      </c>
      <c r="D28" s="7">
        <f>StawkiGodzinowe!D10</f>
        <v>0</v>
      </c>
      <c r="E28" s="54">
        <f t="shared" si="16"/>
        <v>0</v>
      </c>
      <c r="F28" s="54">
        <f t="shared" si="17"/>
        <v>0</v>
      </c>
      <c r="G28" s="53">
        <f t="shared" si="18"/>
        <v>0</v>
      </c>
      <c r="H28" s="56"/>
      <c r="I28" s="56"/>
      <c r="J28" s="53">
        <f t="shared" ref="J28:J29" si="22">C28*H28+D28*I28</f>
        <v>0</v>
      </c>
      <c r="K28" s="56"/>
      <c r="L28" s="56"/>
      <c r="M28" s="53">
        <f t="shared" si="19"/>
        <v>0</v>
      </c>
      <c r="N28" s="56"/>
      <c r="O28" s="56"/>
      <c r="P28" s="53">
        <f t="shared" si="20"/>
        <v>0</v>
      </c>
      <c r="Q28" s="56"/>
      <c r="R28" s="56"/>
      <c r="S28" s="53">
        <f t="shared" si="21"/>
        <v>0</v>
      </c>
    </row>
    <row r="29" spans="1:19" ht="32.25" customHeight="1" x14ac:dyDescent="0.2">
      <c r="A29" s="68">
        <v>4</v>
      </c>
      <c r="B29" s="4" t="s">
        <v>71</v>
      </c>
      <c r="C29" s="7">
        <f>StawkiGodzinowe!D11</f>
        <v>0</v>
      </c>
      <c r="D29" s="7">
        <f>StawkiGodzinowe!D12</f>
        <v>0</v>
      </c>
      <c r="E29" s="54">
        <f t="shared" si="16"/>
        <v>0</v>
      </c>
      <c r="F29" s="54">
        <f t="shared" si="17"/>
        <v>0</v>
      </c>
      <c r="G29" s="53">
        <f t="shared" si="18"/>
        <v>0</v>
      </c>
      <c r="H29" s="56"/>
      <c r="I29" s="56"/>
      <c r="J29" s="53">
        <f t="shared" si="22"/>
        <v>0</v>
      </c>
      <c r="K29" s="56"/>
      <c r="L29" s="56"/>
      <c r="M29" s="53">
        <f t="shared" si="19"/>
        <v>0</v>
      </c>
      <c r="N29" s="56"/>
      <c r="O29" s="56"/>
      <c r="P29" s="53">
        <f t="shared" si="20"/>
        <v>0</v>
      </c>
      <c r="Q29" s="56"/>
      <c r="R29" s="56"/>
      <c r="S29" s="53">
        <f t="shared" si="21"/>
        <v>0</v>
      </c>
    </row>
    <row r="30" spans="1:19" s="14" customFormat="1" ht="32.25" customHeight="1" x14ac:dyDescent="0.2">
      <c r="A30" s="132" t="s">
        <v>5</v>
      </c>
      <c r="B30" s="133"/>
      <c r="C30" s="133"/>
      <c r="D30" s="134"/>
      <c r="E30" s="55">
        <f t="shared" ref="E30:S30" si="23">SUM(E26:E29)</f>
        <v>0</v>
      </c>
      <c r="F30" s="55">
        <f t="shared" si="23"/>
        <v>0</v>
      </c>
      <c r="G30" s="12">
        <f t="shared" si="23"/>
        <v>0</v>
      </c>
      <c r="H30" s="55">
        <f t="shared" si="23"/>
        <v>0</v>
      </c>
      <c r="I30" s="55">
        <f t="shared" si="23"/>
        <v>0</v>
      </c>
      <c r="J30" s="12">
        <f t="shared" si="23"/>
        <v>0</v>
      </c>
      <c r="K30" s="55">
        <f t="shared" si="23"/>
        <v>0</v>
      </c>
      <c r="L30" s="55">
        <f t="shared" si="23"/>
        <v>0</v>
      </c>
      <c r="M30" s="12">
        <f t="shared" si="23"/>
        <v>0</v>
      </c>
      <c r="N30" s="55">
        <f t="shared" si="23"/>
        <v>0</v>
      </c>
      <c r="O30" s="55">
        <f t="shared" si="23"/>
        <v>0</v>
      </c>
      <c r="P30" s="12">
        <f t="shared" si="23"/>
        <v>0</v>
      </c>
      <c r="Q30" s="55">
        <f t="shared" si="23"/>
        <v>0</v>
      </c>
      <c r="R30" s="55">
        <f t="shared" si="23"/>
        <v>0</v>
      </c>
      <c r="S30" s="12">
        <f t="shared" si="23"/>
        <v>0</v>
      </c>
    </row>
    <row r="31" spans="1:19" ht="27.75" customHeight="1" x14ac:dyDescent="0.2">
      <c r="A31" s="173" t="s">
        <v>63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</row>
    <row r="33" spans="1:19" s="97" customFormat="1" x14ac:dyDescent="0.2">
      <c r="B33" s="188" t="s">
        <v>108</v>
      </c>
      <c r="C33" s="188"/>
      <c r="D33" s="188"/>
      <c r="E33" s="188"/>
      <c r="G33" s="113"/>
      <c r="J33" s="113"/>
      <c r="M33" s="113"/>
      <c r="P33" s="113"/>
      <c r="S33" s="113"/>
    </row>
    <row r="34" spans="1:19" s="97" customFormat="1" x14ac:dyDescent="0.2">
      <c r="B34" s="188" t="s">
        <v>109</v>
      </c>
      <c r="C34" s="188"/>
      <c r="D34" s="188"/>
      <c r="E34" s="188"/>
      <c r="G34" s="113"/>
      <c r="J34" s="113"/>
      <c r="M34" s="113"/>
      <c r="P34" s="113"/>
      <c r="S34" s="113"/>
    </row>
    <row r="35" spans="1:19" s="97" customFormat="1" x14ac:dyDescent="0.2">
      <c r="B35" s="141" t="s">
        <v>107</v>
      </c>
      <c r="C35" s="141"/>
      <c r="D35" s="141"/>
      <c r="E35" s="141"/>
      <c r="F35" s="101"/>
      <c r="G35" s="101"/>
      <c r="J35" s="113"/>
      <c r="M35" s="113"/>
      <c r="P35" s="113"/>
      <c r="S35" s="113"/>
    </row>
    <row r="36" spans="1:19" s="97" customFormat="1" x14ac:dyDescent="0.2">
      <c r="B36" s="141" t="s">
        <v>106</v>
      </c>
      <c r="C36" s="141"/>
      <c r="D36" s="141"/>
      <c r="E36" s="141"/>
      <c r="J36" s="113"/>
      <c r="M36" s="113"/>
      <c r="P36" s="113"/>
      <c r="S36" s="113"/>
    </row>
    <row r="37" spans="1:19" s="97" customFormat="1" ht="12.75" customHeight="1" x14ac:dyDescent="0.2">
      <c r="B37" s="141" t="s">
        <v>124</v>
      </c>
      <c r="C37" s="141"/>
      <c r="D37" s="141"/>
      <c r="E37" s="141"/>
      <c r="F37" s="141"/>
      <c r="G37" s="141"/>
      <c r="H37" s="141"/>
      <c r="J37" s="113"/>
      <c r="M37" s="113"/>
      <c r="P37" s="113"/>
      <c r="S37" s="113"/>
    </row>
    <row r="38" spans="1:19" s="97" customFormat="1" x14ac:dyDescent="0.2">
      <c r="B38" s="187"/>
      <c r="C38" s="187"/>
      <c r="D38" s="187"/>
      <c r="E38" s="187"/>
      <c r="G38" s="113"/>
      <c r="J38" s="113"/>
      <c r="M38" s="113"/>
      <c r="P38" s="113"/>
      <c r="S38" s="113"/>
    </row>
    <row r="39" spans="1:19" ht="63.75" customHeight="1" x14ac:dyDescent="0.2">
      <c r="A39" s="90"/>
      <c r="B39" s="38"/>
      <c r="C39" s="38"/>
      <c r="E39" s="90"/>
      <c r="F39" s="38"/>
      <c r="G39" s="38"/>
      <c r="H39" s="38"/>
      <c r="I39" s="90"/>
      <c r="K39" s="90"/>
      <c r="L39" s="90"/>
      <c r="N39" s="38"/>
      <c r="O39" s="38"/>
      <c r="P39" s="38"/>
      <c r="Q39" s="38"/>
      <c r="R39" s="38"/>
      <c r="S39" s="38"/>
    </row>
    <row r="40" spans="1:19" ht="12.75" customHeight="1" x14ac:dyDescent="0.2">
      <c r="A40" s="90"/>
      <c r="C40" s="1"/>
      <c r="E40" s="90"/>
      <c r="F40" s="1"/>
      <c r="G40" s="1"/>
      <c r="H40" s="1"/>
      <c r="I40" s="90"/>
      <c r="K40" s="90"/>
      <c r="L40" s="90"/>
      <c r="N40" s="1"/>
      <c r="O40" s="1"/>
      <c r="P40" s="1"/>
      <c r="Q40" s="1"/>
      <c r="R40" s="1"/>
      <c r="S40" s="1"/>
    </row>
    <row r="41" spans="1:19" x14ac:dyDescent="0.2">
      <c r="A41" s="90"/>
      <c r="E41" s="90"/>
      <c r="F41" s="90"/>
      <c r="H41" s="90"/>
      <c r="I41" s="90"/>
      <c r="K41" s="90"/>
      <c r="L41" s="90"/>
      <c r="N41" s="90"/>
      <c r="O41" s="90"/>
      <c r="Q41" s="90"/>
      <c r="R41" s="90"/>
    </row>
  </sheetData>
  <sheetProtection algorithmName="SHA-512" hashValue="Dt72aQEij+8zMqwGCFScpAN6UqwWC45OldrQuRIPtAwzKBDGadobk3DXhh1c04a1Di5FaAe7t3u6pcWxtjgddA==" saltValue="uhLIEmJzMfaPUn9BlCSUqw==" spinCount="100000" sheet="1" objects="1" scenarios="1"/>
  <protectedRanges>
    <protectedRange sqref="H6:I9 K6:L9 N6:O9 Q6:R9 H16:I19 K16:L19 N16:O19 Q16:R19 H26:I29 K26:L29 N26:O29 Q26:R29" name="Rozstęp2"/>
    <protectedRange sqref="H6:I9 K6:L9 N6:O9 Q6:R9 Q16:R19 N16:O19 K16:L19 H16:I19 H26:I29 K26:L29 N26:O29 Q26:R29" name="Zakres1"/>
  </protectedRanges>
  <mergeCells count="70">
    <mergeCell ref="B38:E38"/>
    <mergeCell ref="B37:H37"/>
    <mergeCell ref="B33:E33"/>
    <mergeCell ref="B34:E34"/>
    <mergeCell ref="B35:E35"/>
    <mergeCell ref="B36:E36"/>
    <mergeCell ref="A2:S2"/>
    <mergeCell ref="A12:S12"/>
    <mergeCell ref="A1:S1"/>
    <mergeCell ref="C3:G3"/>
    <mergeCell ref="H3:J3"/>
    <mergeCell ref="K3:M3"/>
    <mergeCell ref="N3:P3"/>
    <mergeCell ref="Q3:S3"/>
    <mergeCell ref="S4:S5"/>
    <mergeCell ref="M4:M5"/>
    <mergeCell ref="K4:L4"/>
    <mergeCell ref="H4:I4"/>
    <mergeCell ref="A10:D10"/>
    <mergeCell ref="A3:A5"/>
    <mergeCell ref="B3:B5"/>
    <mergeCell ref="G4:G5"/>
    <mergeCell ref="E4:F4"/>
    <mergeCell ref="A13:A15"/>
    <mergeCell ref="H24:I24"/>
    <mergeCell ref="Q13:S13"/>
    <mergeCell ref="B13:B15"/>
    <mergeCell ref="C13:G13"/>
    <mergeCell ref="H13:J13"/>
    <mergeCell ref="P14:P15"/>
    <mergeCell ref="K13:M13"/>
    <mergeCell ref="N13:P13"/>
    <mergeCell ref="C14:D14"/>
    <mergeCell ref="E14:F14"/>
    <mergeCell ref="Q14:R14"/>
    <mergeCell ref="S14:S15"/>
    <mergeCell ref="M14:M15"/>
    <mergeCell ref="N14:O14"/>
    <mergeCell ref="N24:O24"/>
    <mergeCell ref="J24:J25"/>
    <mergeCell ref="K24:L24"/>
    <mergeCell ref="J4:J5"/>
    <mergeCell ref="G24:G25"/>
    <mergeCell ref="A21:S21"/>
    <mergeCell ref="A20:D20"/>
    <mergeCell ref="G14:G15"/>
    <mergeCell ref="H14:I14"/>
    <mergeCell ref="J14:J15"/>
    <mergeCell ref="K14:L14"/>
    <mergeCell ref="P4:P5"/>
    <mergeCell ref="N4:O4"/>
    <mergeCell ref="Q4:R4"/>
    <mergeCell ref="A11:S11"/>
    <mergeCell ref="C4:D4"/>
    <mergeCell ref="M24:M25"/>
    <mergeCell ref="A30:D30"/>
    <mergeCell ref="A31:S31"/>
    <mergeCell ref="A22:S22"/>
    <mergeCell ref="A23:A25"/>
    <mergeCell ref="B23:B25"/>
    <mergeCell ref="P24:P25"/>
    <mergeCell ref="Q24:R24"/>
    <mergeCell ref="K23:M23"/>
    <mergeCell ref="N23:P23"/>
    <mergeCell ref="Q23:S23"/>
    <mergeCell ref="C23:G23"/>
    <mergeCell ref="H23:J23"/>
    <mergeCell ref="C24:D24"/>
    <mergeCell ref="E24:F24"/>
    <mergeCell ref="S24:S25"/>
  </mergeCells>
  <phoneticPr fontId="2" type="noConversion"/>
  <pageMargins left="0.42" right="0.51" top="0.59" bottom="1" header="0.5" footer="0.5"/>
  <pageSetup paperSize="9" scale="3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view="pageBreakPreview" zoomScale="115" zoomScaleNormal="100" zoomScaleSheetLayoutView="115" workbookViewId="0">
      <selection sqref="A1:D1"/>
    </sheetView>
  </sheetViews>
  <sheetFormatPr defaultRowHeight="12.75" x14ac:dyDescent="0.2"/>
  <cols>
    <col min="1" max="1" width="31.28515625" style="45" customWidth="1"/>
    <col min="2" max="2" width="20.140625" style="39" bestFit="1" customWidth="1"/>
    <col min="3" max="4" width="19.42578125" style="40" customWidth="1"/>
    <col min="5" max="16384" width="9.140625" style="39"/>
  </cols>
  <sheetData>
    <row r="1" spans="1:4" ht="25.5" customHeight="1" x14ac:dyDescent="0.2">
      <c r="A1" s="193" t="s">
        <v>64</v>
      </c>
      <c r="B1" s="193"/>
      <c r="C1" s="193"/>
      <c r="D1" s="193"/>
    </row>
    <row r="2" spans="1:4" ht="25.5" customHeight="1" x14ac:dyDescent="0.2">
      <c r="A2" s="194">
        <f>Budżet_PiR!C4</f>
        <v>0</v>
      </c>
      <c r="B2" s="194"/>
      <c r="C2" s="194"/>
      <c r="D2" s="194"/>
    </row>
    <row r="3" spans="1:4" ht="25.5" customHeight="1" x14ac:dyDescent="0.2">
      <c r="A3" s="194">
        <f>Budżet_PiR!C5</f>
        <v>0</v>
      </c>
      <c r="B3" s="194"/>
      <c r="C3" s="194"/>
      <c r="D3" s="194"/>
    </row>
    <row r="4" spans="1:4" s="42" customFormat="1" ht="78.75" x14ac:dyDescent="0.2">
      <c r="A4" s="43" t="s">
        <v>85</v>
      </c>
      <c r="B4" s="43" t="s">
        <v>65</v>
      </c>
      <c r="C4" s="44" t="s">
        <v>110</v>
      </c>
      <c r="D4" s="44" t="s">
        <v>84</v>
      </c>
    </row>
    <row r="5" spans="1:4" ht="15.75" customHeight="1" x14ac:dyDescent="0.2">
      <c r="A5" s="192" t="s">
        <v>68</v>
      </c>
      <c r="B5" s="41" t="s">
        <v>66</v>
      </c>
      <c r="C5" s="46"/>
      <c r="D5" s="46"/>
    </row>
    <row r="6" spans="1:4" ht="25.5" x14ac:dyDescent="0.2">
      <c r="A6" s="192"/>
      <c r="B6" s="41" t="s">
        <v>67</v>
      </c>
      <c r="C6" s="46"/>
      <c r="D6" s="46"/>
    </row>
    <row r="7" spans="1:4" ht="15.75" x14ac:dyDescent="0.2">
      <c r="A7" s="192" t="s">
        <v>69</v>
      </c>
      <c r="B7" s="41" t="s">
        <v>66</v>
      </c>
      <c r="C7" s="46"/>
      <c r="D7" s="46"/>
    </row>
    <row r="8" spans="1:4" ht="25.5" x14ac:dyDescent="0.2">
      <c r="A8" s="192"/>
      <c r="B8" s="41" t="s">
        <v>67</v>
      </c>
      <c r="C8" s="46"/>
      <c r="D8" s="46"/>
    </row>
    <row r="9" spans="1:4" ht="15.75" x14ac:dyDescent="0.2">
      <c r="A9" s="192" t="s">
        <v>70</v>
      </c>
      <c r="B9" s="41" t="s">
        <v>66</v>
      </c>
      <c r="C9" s="46"/>
      <c r="D9" s="46"/>
    </row>
    <row r="10" spans="1:4" ht="25.5" x14ac:dyDescent="0.2">
      <c r="A10" s="192"/>
      <c r="B10" s="41" t="s">
        <v>67</v>
      </c>
      <c r="C10" s="46"/>
      <c r="D10" s="46"/>
    </row>
    <row r="11" spans="1:4" ht="15.75" x14ac:dyDescent="0.2">
      <c r="A11" s="190" t="s">
        <v>71</v>
      </c>
      <c r="B11" s="41" t="s">
        <v>66</v>
      </c>
      <c r="C11" s="46"/>
      <c r="D11" s="46"/>
    </row>
    <row r="12" spans="1:4" ht="25.5" x14ac:dyDescent="0.2">
      <c r="A12" s="191"/>
      <c r="B12" s="41" t="s">
        <v>67</v>
      </c>
      <c r="C12" s="46"/>
      <c r="D12" s="46"/>
    </row>
    <row r="13" spans="1:4" x14ac:dyDescent="0.2">
      <c r="A13" s="189" t="s">
        <v>111</v>
      </c>
      <c r="B13" s="189"/>
      <c r="C13" s="189"/>
      <c r="D13" s="189"/>
    </row>
    <row r="14" spans="1:4" x14ac:dyDescent="0.2">
      <c r="C14" s="47"/>
      <c r="D14" s="47"/>
    </row>
    <row r="15" spans="1:4" x14ac:dyDescent="0.2">
      <c r="C15" s="47"/>
      <c r="D15" s="47"/>
    </row>
    <row r="16" spans="1:4" x14ac:dyDescent="0.2">
      <c r="C16" s="47"/>
      <c r="D16" s="47"/>
    </row>
    <row r="17" spans="3:4" x14ac:dyDescent="0.2">
      <c r="C17" s="47"/>
      <c r="D17" s="47"/>
    </row>
    <row r="18" spans="3:4" x14ac:dyDescent="0.2">
      <c r="C18" s="47"/>
      <c r="D18" s="47"/>
    </row>
  </sheetData>
  <sheetProtection algorithmName="SHA-512" hashValue="IIGBHtW0EEoyVtPUf+kSjtBKRxG1lZa+Y2tjCY2xaHSL0mKVzWyB+jCaYX/4ylMXh2pyqxsxC4pSpnhOAgL0DA==" saltValue="DQfG719UWf9TAQCk9bY7Gg==" spinCount="100000" sheet="1" objects="1" scenarios="1"/>
  <protectedRanges>
    <protectedRange sqref="C5:D12" name="Rozstęp2"/>
    <protectedRange sqref="C5:D12" name="Zakres1"/>
  </protectedRanges>
  <mergeCells count="8">
    <mergeCell ref="A13:D13"/>
    <mergeCell ref="A11:A12"/>
    <mergeCell ref="A7:A8"/>
    <mergeCell ref="A1:D1"/>
    <mergeCell ref="A2:D2"/>
    <mergeCell ref="A3:D3"/>
    <mergeCell ref="A5:A6"/>
    <mergeCell ref="A9:A10"/>
  </mergeCells>
  <pageMargins left="0.75" right="0.75" top="1" bottom="1" header="0.5" footer="0.5"/>
  <pageSetup paperSize="9" scale="7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Budżet_PiR</vt:lpstr>
      <vt:lpstr>WniosekKwotaZysku</vt:lpstr>
      <vt:lpstr> Godziny dydaktyczne</vt:lpstr>
      <vt:lpstr>StawkiGodzinowe</vt:lpstr>
      <vt:lpstr>' Godziny dydaktyczne'!Obszar_wydruku</vt:lpstr>
      <vt:lpstr>Budżet_PiR!Obszar_wydruku</vt:lpstr>
      <vt:lpstr>StawkiGodzinowe!Obszar_wydruku</vt:lpstr>
      <vt:lpstr>WniosekKwotaZysku!Obszar_wydruku</vt:lpstr>
    </vt:vector>
  </TitlesOfParts>
  <Manager/>
  <Company>Uniwersytet Opolski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</dc:creator>
  <cp:keywords/>
  <dc:description/>
  <cp:lastModifiedBy>Natalia Wojtenek</cp:lastModifiedBy>
  <cp:revision/>
  <cp:lastPrinted>2022-08-31T06:21:58Z</cp:lastPrinted>
  <dcterms:created xsi:type="dcterms:W3CDTF">2011-07-15T08:11:39Z</dcterms:created>
  <dcterms:modified xsi:type="dcterms:W3CDTF">2022-12-19T12:28:17Z</dcterms:modified>
  <cp:category/>
  <cp:contentStatus/>
</cp:coreProperties>
</file>